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firstSheet="3" activeTab="3"/>
  </bookViews>
  <sheets>
    <sheet name="Science" sheetId="6" state="hidden" r:id="rId1"/>
    <sheet name="Humanities" sheetId="4" state="hidden" r:id="rId2"/>
    <sheet name="B. Studies" sheetId="3" state="hidden" r:id="rId3"/>
    <sheet name="Marks(Science)" sheetId="9" r:id="rId4"/>
    <sheet name="Marks(Humanities)" sheetId="12" r:id="rId5"/>
    <sheet name="Marks(B.Studies)" sheetId="11" r:id="rId6"/>
    <sheet name="Summary" sheetId="10" state="hidden" r:id="rId7"/>
  </sheets>
  <definedNames>
    <definedName name="_xlnm._FilterDatabase" localSheetId="2" hidden="1">'B. Studies'!$AF$1:$AF$198</definedName>
    <definedName name="_xlnm._FilterDatabase" localSheetId="1" hidden="1">Humanities!$AF$1:$AF$365</definedName>
    <definedName name="_xlnm._FilterDatabase" localSheetId="0" hidden="1">Science!$AF$1:$AF$250</definedName>
    <definedName name="_xlnm.Print_Titles" localSheetId="2">'B. Studies'!$3:$4</definedName>
    <definedName name="_xlnm.Print_Titles" localSheetId="1">Humanities!$3:$4</definedName>
    <definedName name="_xlnm.Print_Titles" localSheetId="0">Science!$3:$4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7" i="6" l="1"/>
  <c r="S5" i="6" l="1"/>
  <c r="S6" i="6"/>
  <c r="S7" i="6"/>
  <c r="S8" i="6"/>
  <c r="E5" i="3" l="1"/>
  <c r="E205" i="6" l="1"/>
  <c r="F205" i="6" s="1"/>
  <c r="H205" i="6"/>
  <c r="AJ205" i="6" s="1"/>
  <c r="K205" i="6"/>
  <c r="O205" i="6"/>
  <c r="P205" i="6" s="1"/>
  <c r="AL205" i="6" s="1"/>
  <c r="S205" i="6"/>
  <c r="T205" i="6" s="1"/>
  <c r="AM205" i="6" s="1"/>
  <c r="W205" i="6"/>
  <c r="X205" i="6" s="1"/>
  <c r="AD205" i="6" s="1"/>
  <c r="AA205" i="6"/>
  <c r="AB205" i="6" s="1"/>
  <c r="AO205" i="6" s="1"/>
  <c r="E206" i="6"/>
  <c r="F206" i="6" s="1"/>
  <c r="H206" i="6"/>
  <c r="AJ206" i="6" s="1"/>
  <c r="K206" i="6"/>
  <c r="L206" i="6" s="1"/>
  <c r="AK206" i="6" s="1"/>
  <c r="O206" i="6"/>
  <c r="P206" i="6" s="1"/>
  <c r="S206" i="6"/>
  <c r="T206" i="6" s="1"/>
  <c r="AM206" i="6" s="1"/>
  <c r="W206" i="6"/>
  <c r="X206" i="6" s="1"/>
  <c r="AD206" i="6" s="1"/>
  <c r="AA206" i="6"/>
  <c r="AB206" i="6" s="1"/>
  <c r="AO206" i="6" s="1"/>
  <c r="E207" i="6"/>
  <c r="F207" i="6"/>
  <c r="H207" i="6"/>
  <c r="AJ207" i="6" s="1"/>
  <c r="K207" i="6"/>
  <c r="L207" i="6" s="1"/>
  <c r="AK207" i="6" s="1"/>
  <c r="O207" i="6"/>
  <c r="S207" i="6"/>
  <c r="T207" i="6" s="1"/>
  <c r="AM207" i="6" s="1"/>
  <c r="W207" i="6"/>
  <c r="X207" i="6" s="1"/>
  <c r="AA207" i="6"/>
  <c r="AB207" i="6" s="1"/>
  <c r="AO207" i="6" s="1"/>
  <c r="E208" i="6"/>
  <c r="H208" i="6"/>
  <c r="AJ208" i="6" s="1"/>
  <c r="K208" i="6"/>
  <c r="L208" i="6" s="1"/>
  <c r="AK208" i="6" s="1"/>
  <c r="O208" i="6"/>
  <c r="P208" i="6" s="1"/>
  <c r="AL208" i="6" s="1"/>
  <c r="S208" i="6"/>
  <c r="T208" i="6" s="1"/>
  <c r="AM208" i="6" s="1"/>
  <c r="W208" i="6"/>
  <c r="X208" i="6" s="1"/>
  <c r="AD208" i="6" s="1"/>
  <c r="AA208" i="6"/>
  <c r="AB208" i="6" s="1"/>
  <c r="AO208" i="6" s="1"/>
  <c r="E209" i="6"/>
  <c r="F209" i="6" s="1"/>
  <c r="H209" i="6"/>
  <c r="AJ209" i="6" s="1"/>
  <c r="K209" i="6"/>
  <c r="O209" i="6"/>
  <c r="P209" i="6" s="1"/>
  <c r="AL209" i="6" s="1"/>
  <c r="S209" i="6"/>
  <c r="T209" i="6" s="1"/>
  <c r="AM209" i="6" s="1"/>
  <c r="W209" i="6"/>
  <c r="X209" i="6" s="1"/>
  <c r="AD209" i="6" s="1"/>
  <c r="AA209" i="6"/>
  <c r="AB209" i="6" s="1"/>
  <c r="AO209" i="6" s="1"/>
  <c r="E210" i="6"/>
  <c r="F210" i="6" s="1"/>
  <c r="H210" i="6"/>
  <c r="K210" i="6"/>
  <c r="L210" i="6" s="1"/>
  <c r="AK210" i="6" s="1"/>
  <c r="O210" i="6"/>
  <c r="P210" i="6" s="1"/>
  <c r="AL210" i="6" s="1"/>
  <c r="S210" i="6"/>
  <c r="T210" i="6" s="1"/>
  <c r="AM210" i="6" s="1"/>
  <c r="W210" i="6"/>
  <c r="X210" i="6" s="1"/>
  <c r="AD210" i="6" s="1"/>
  <c r="AA210" i="6"/>
  <c r="AB210" i="6" s="1"/>
  <c r="AO210" i="6" s="1"/>
  <c r="E211" i="6"/>
  <c r="F211" i="6" s="1"/>
  <c r="H211" i="6"/>
  <c r="AJ211" i="6" s="1"/>
  <c r="K211" i="6"/>
  <c r="L211" i="6" s="1"/>
  <c r="AK211" i="6" s="1"/>
  <c r="O211" i="6"/>
  <c r="S211" i="6"/>
  <c r="T211" i="6" s="1"/>
  <c r="AM211" i="6" s="1"/>
  <c r="W211" i="6"/>
  <c r="X211" i="6" s="1"/>
  <c r="AD211" i="6" s="1"/>
  <c r="AA211" i="6"/>
  <c r="AB211" i="6" s="1"/>
  <c r="AO211" i="6" s="1"/>
  <c r="E212" i="6"/>
  <c r="F212" i="6" s="1"/>
  <c r="H212" i="6"/>
  <c r="AJ212" i="6" s="1"/>
  <c r="K212" i="6"/>
  <c r="L212" i="6" s="1"/>
  <c r="AK212" i="6" s="1"/>
  <c r="O212" i="6"/>
  <c r="P212" i="6" s="1"/>
  <c r="AL212" i="6" s="1"/>
  <c r="S212" i="6"/>
  <c r="T212" i="6" s="1"/>
  <c r="AM212" i="6" s="1"/>
  <c r="W212" i="6"/>
  <c r="X212" i="6" s="1"/>
  <c r="AD212" i="6" s="1"/>
  <c r="AA212" i="6"/>
  <c r="AB212" i="6" s="1"/>
  <c r="AO212" i="6" s="1"/>
  <c r="E213" i="6"/>
  <c r="F213" i="6" s="1"/>
  <c r="H213" i="6"/>
  <c r="AJ213" i="6" s="1"/>
  <c r="K213" i="6"/>
  <c r="O213" i="6"/>
  <c r="P213" i="6" s="1"/>
  <c r="AL213" i="6" s="1"/>
  <c r="S213" i="6"/>
  <c r="T213" i="6" s="1"/>
  <c r="AM213" i="6" s="1"/>
  <c r="W213" i="6"/>
  <c r="X213" i="6" s="1"/>
  <c r="AD213" i="6" s="1"/>
  <c r="AA213" i="6"/>
  <c r="AB213" i="6" s="1"/>
  <c r="AO213" i="6" s="1"/>
  <c r="E214" i="6"/>
  <c r="F214" i="6" s="1"/>
  <c r="H214" i="6"/>
  <c r="AJ214" i="6" s="1"/>
  <c r="K214" i="6"/>
  <c r="L214" i="6" s="1"/>
  <c r="AK214" i="6" s="1"/>
  <c r="O214" i="6"/>
  <c r="P214" i="6" s="1"/>
  <c r="AL214" i="6" s="1"/>
  <c r="S214" i="6"/>
  <c r="T214" i="6" s="1"/>
  <c r="AM214" i="6" s="1"/>
  <c r="W214" i="6"/>
  <c r="X214" i="6" s="1"/>
  <c r="AD214" i="6" s="1"/>
  <c r="AA214" i="6"/>
  <c r="AB214" i="6" s="1"/>
  <c r="AO214" i="6" s="1"/>
  <c r="E215" i="6"/>
  <c r="F215" i="6" s="1"/>
  <c r="H215" i="6"/>
  <c r="AJ215" i="6" s="1"/>
  <c r="K215" i="6"/>
  <c r="L215" i="6" s="1"/>
  <c r="AK215" i="6" s="1"/>
  <c r="O215" i="6"/>
  <c r="P215" i="6" s="1"/>
  <c r="AL215" i="6" s="1"/>
  <c r="S215" i="6"/>
  <c r="T215" i="6" s="1"/>
  <c r="AM215" i="6" s="1"/>
  <c r="W215" i="6"/>
  <c r="X215" i="6" s="1"/>
  <c r="AA215" i="6"/>
  <c r="AB215" i="6" s="1"/>
  <c r="AO215" i="6" s="1"/>
  <c r="E216" i="6"/>
  <c r="F216" i="6" s="1"/>
  <c r="H216" i="6"/>
  <c r="AJ216" i="6" s="1"/>
  <c r="K216" i="6"/>
  <c r="L216" i="6" s="1"/>
  <c r="AK216" i="6" s="1"/>
  <c r="O216" i="6"/>
  <c r="P216" i="6" s="1"/>
  <c r="AL216" i="6" s="1"/>
  <c r="S216" i="6"/>
  <c r="T216" i="6" s="1"/>
  <c r="AM216" i="6" s="1"/>
  <c r="W216" i="6"/>
  <c r="X216" i="6" s="1"/>
  <c r="AA216" i="6"/>
  <c r="AB216" i="6" s="1"/>
  <c r="AO216" i="6" s="1"/>
  <c r="E217" i="6"/>
  <c r="F217" i="6" s="1"/>
  <c r="H217" i="6"/>
  <c r="AJ217" i="6" s="1"/>
  <c r="K217" i="6"/>
  <c r="O217" i="6"/>
  <c r="P217" i="6" s="1"/>
  <c r="AL217" i="6" s="1"/>
  <c r="S217" i="6"/>
  <c r="T217" i="6" s="1"/>
  <c r="AM217" i="6" s="1"/>
  <c r="W217" i="6"/>
  <c r="X217" i="6" s="1"/>
  <c r="AD217" i="6" s="1"/>
  <c r="AA217" i="6"/>
  <c r="AB217" i="6" s="1"/>
  <c r="AO217" i="6" s="1"/>
  <c r="E218" i="6"/>
  <c r="F218" i="6" s="1"/>
  <c r="H218" i="6"/>
  <c r="AJ218" i="6" s="1"/>
  <c r="K218" i="6"/>
  <c r="L218" i="6" s="1"/>
  <c r="AK218" i="6" s="1"/>
  <c r="O218" i="6"/>
  <c r="P218" i="6" s="1"/>
  <c r="AL218" i="6" s="1"/>
  <c r="S218" i="6"/>
  <c r="T218" i="6" s="1"/>
  <c r="AM218" i="6" s="1"/>
  <c r="W218" i="6"/>
  <c r="X218" i="6" s="1"/>
  <c r="AA218" i="6"/>
  <c r="AB218" i="6" s="1"/>
  <c r="AO218" i="6" s="1"/>
  <c r="E219" i="6"/>
  <c r="F219" i="6" s="1"/>
  <c r="H219" i="6"/>
  <c r="AJ219" i="6" s="1"/>
  <c r="K219" i="6"/>
  <c r="L219" i="6" s="1"/>
  <c r="AK219" i="6" s="1"/>
  <c r="O219" i="6"/>
  <c r="P219" i="6" s="1"/>
  <c r="AL219" i="6" s="1"/>
  <c r="S219" i="6"/>
  <c r="T219" i="6" s="1"/>
  <c r="AM219" i="6" s="1"/>
  <c r="W219" i="6"/>
  <c r="X219" i="6" s="1"/>
  <c r="AA219" i="6"/>
  <c r="AB219" i="6" s="1"/>
  <c r="AO219" i="6" s="1"/>
  <c r="E220" i="6"/>
  <c r="F220" i="6" s="1"/>
  <c r="AI220" i="6" s="1"/>
  <c r="H220" i="6"/>
  <c r="AJ220" i="6" s="1"/>
  <c r="K220" i="6"/>
  <c r="L220" i="6" s="1"/>
  <c r="AK220" i="6" s="1"/>
  <c r="O220" i="6"/>
  <c r="P220" i="6" s="1"/>
  <c r="AL220" i="6" s="1"/>
  <c r="S220" i="6"/>
  <c r="T220" i="6" s="1"/>
  <c r="AM220" i="6" s="1"/>
  <c r="W220" i="6"/>
  <c r="X220" i="6" s="1"/>
  <c r="AD220" i="6" s="1"/>
  <c r="AA220" i="6"/>
  <c r="AB220" i="6" s="1"/>
  <c r="AO220" i="6" s="1"/>
  <c r="E221" i="6"/>
  <c r="F221" i="6" s="1"/>
  <c r="AI221" i="6" s="1"/>
  <c r="H221" i="6"/>
  <c r="AJ221" i="6" s="1"/>
  <c r="K221" i="6"/>
  <c r="O221" i="6"/>
  <c r="P221" i="6" s="1"/>
  <c r="AL221" i="6" s="1"/>
  <c r="S221" i="6"/>
  <c r="T221" i="6" s="1"/>
  <c r="AM221" i="6" s="1"/>
  <c r="W221" i="6"/>
  <c r="X221" i="6" s="1"/>
  <c r="AN221" i="6" s="1"/>
  <c r="AA221" i="6"/>
  <c r="AB221" i="6" s="1"/>
  <c r="AO221" i="6" s="1"/>
  <c r="E222" i="6"/>
  <c r="F222" i="6" s="1"/>
  <c r="AI222" i="6" s="1"/>
  <c r="H222" i="6"/>
  <c r="AJ222" i="6" s="1"/>
  <c r="K222" i="6"/>
  <c r="L222" i="6" s="1"/>
  <c r="AK222" i="6" s="1"/>
  <c r="O222" i="6"/>
  <c r="P222" i="6" s="1"/>
  <c r="AL222" i="6" s="1"/>
  <c r="S222" i="6"/>
  <c r="T222" i="6" s="1"/>
  <c r="AM222" i="6" s="1"/>
  <c r="W222" i="6"/>
  <c r="X222" i="6" s="1"/>
  <c r="AA222" i="6"/>
  <c r="AB222" i="6" s="1"/>
  <c r="AO222" i="6" s="1"/>
  <c r="E223" i="6"/>
  <c r="F223" i="6" s="1"/>
  <c r="H223" i="6"/>
  <c r="AJ223" i="6" s="1"/>
  <c r="K223" i="6"/>
  <c r="L223" i="6" s="1"/>
  <c r="AK223" i="6" s="1"/>
  <c r="O223" i="6"/>
  <c r="P223" i="6" s="1"/>
  <c r="AL223" i="6" s="1"/>
  <c r="S223" i="6"/>
  <c r="T223" i="6" s="1"/>
  <c r="AM223" i="6" s="1"/>
  <c r="W223" i="6"/>
  <c r="X223" i="6" s="1"/>
  <c r="AN223" i="6" s="1"/>
  <c r="AA223" i="6"/>
  <c r="AB223" i="6" s="1"/>
  <c r="AO223" i="6" s="1"/>
  <c r="E224" i="6"/>
  <c r="F224" i="6" s="1"/>
  <c r="AI224" i="6" s="1"/>
  <c r="H224" i="6"/>
  <c r="AJ224" i="6" s="1"/>
  <c r="K224" i="6"/>
  <c r="L224" i="6" s="1"/>
  <c r="AK224" i="6" s="1"/>
  <c r="O224" i="6"/>
  <c r="P224" i="6" s="1"/>
  <c r="AL224" i="6" s="1"/>
  <c r="S224" i="6"/>
  <c r="T224" i="6" s="1"/>
  <c r="AM224" i="6" s="1"/>
  <c r="W224" i="6"/>
  <c r="X224" i="6" s="1"/>
  <c r="AA224" i="6"/>
  <c r="AB224" i="6" s="1"/>
  <c r="AO224" i="6" s="1"/>
  <c r="E225" i="6"/>
  <c r="F225" i="6" s="1"/>
  <c r="AI225" i="6" s="1"/>
  <c r="H225" i="6"/>
  <c r="AJ225" i="6" s="1"/>
  <c r="K225" i="6"/>
  <c r="O225" i="6"/>
  <c r="P225" i="6" s="1"/>
  <c r="AL225" i="6" s="1"/>
  <c r="S225" i="6"/>
  <c r="T225" i="6" s="1"/>
  <c r="AM225" i="6" s="1"/>
  <c r="W225" i="6"/>
  <c r="X225" i="6" s="1"/>
  <c r="AA225" i="6"/>
  <c r="AB225" i="6" s="1"/>
  <c r="AO225" i="6" s="1"/>
  <c r="E226" i="6"/>
  <c r="F226" i="6" s="1"/>
  <c r="AI226" i="6" s="1"/>
  <c r="H226" i="6"/>
  <c r="AJ226" i="6" s="1"/>
  <c r="K226" i="6"/>
  <c r="L226" i="6" s="1"/>
  <c r="AK226" i="6" s="1"/>
  <c r="O226" i="6"/>
  <c r="P226" i="6" s="1"/>
  <c r="AL226" i="6" s="1"/>
  <c r="S226" i="6"/>
  <c r="T226" i="6" s="1"/>
  <c r="AM226" i="6" s="1"/>
  <c r="W226" i="6"/>
  <c r="X226" i="6" s="1"/>
  <c r="AD226" i="6" s="1"/>
  <c r="AA226" i="6"/>
  <c r="AB226" i="6" s="1"/>
  <c r="AO226" i="6" s="1"/>
  <c r="E227" i="6"/>
  <c r="F227" i="6" s="1"/>
  <c r="AI227" i="6" s="1"/>
  <c r="H227" i="6"/>
  <c r="AJ227" i="6" s="1"/>
  <c r="K227" i="6"/>
  <c r="O227" i="6"/>
  <c r="P227" i="6" s="1"/>
  <c r="AL227" i="6" s="1"/>
  <c r="S227" i="6"/>
  <c r="T227" i="6" s="1"/>
  <c r="AM227" i="6" s="1"/>
  <c r="W227" i="6"/>
  <c r="X227" i="6" s="1"/>
  <c r="AN227" i="6" s="1"/>
  <c r="AA227" i="6"/>
  <c r="AB227" i="6" s="1"/>
  <c r="AO227" i="6" s="1"/>
  <c r="E228" i="6"/>
  <c r="F228" i="6" s="1"/>
  <c r="AI228" i="6" s="1"/>
  <c r="H228" i="6"/>
  <c r="K228" i="6"/>
  <c r="L228" i="6" s="1"/>
  <c r="AK228" i="6" s="1"/>
  <c r="O228" i="6"/>
  <c r="P228" i="6" s="1"/>
  <c r="AL228" i="6" s="1"/>
  <c r="S228" i="6"/>
  <c r="T228" i="6" s="1"/>
  <c r="AM228" i="6" s="1"/>
  <c r="W228" i="6"/>
  <c r="X228" i="6" s="1"/>
  <c r="AD228" i="6" s="1"/>
  <c r="AA228" i="6"/>
  <c r="AB228" i="6" s="1"/>
  <c r="AO228" i="6" s="1"/>
  <c r="E229" i="6"/>
  <c r="F229" i="6" s="1"/>
  <c r="H229" i="6"/>
  <c r="AJ229" i="6" s="1"/>
  <c r="K229" i="6"/>
  <c r="O229" i="6"/>
  <c r="P229" i="6" s="1"/>
  <c r="AL229" i="6" s="1"/>
  <c r="S229" i="6"/>
  <c r="T229" i="6" s="1"/>
  <c r="AM229" i="6" s="1"/>
  <c r="W229" i="6"/>
  <c r="X229" i="6" s="1"/>
  <c r="AN229" i="6" s="1"/>
  <c r="AA229" i="6"/>
  <c r="AB229" i="6" s="1"/>
  <c r="AO229" i="6" s="1"/>
  <c r="E230" i="6"/>
  <c r="F230" i="6" s="1"/>
  <c r="AI230" i="6" s="1"/>
  <c r="H230" i="6"/>
  <c r="AJ230" i="6" s="1"/>
  <c r="K230" i="6"/>
  <c r="L230" i="6" s="1"/>
  <c r="AK230" i="6" s="1"/>
  <c r="O230" i="6"/>
  <c r="P230" i="6" s="1"/>
  <c r="AL230" i="6" s="1"/>
  <c r="S230" i="6"/>
  <c r="T230" i="6" s="1"/>
  <c r="AM230" i="6" s="1"/>
  <c r="W230" i="6"/>
  <c r="X230" i="6" s="1"/>
  <c r="AD230" i="6" s="1"/>
  <c r="AA230" i="6"/>
  <c r="AB230" i="6" s="1"/>
  <c r="AO230" i="6" s="1"/>
  <c r="E231" i="6"/>
  <c r="F231" i="6" s="1"/>
  <c r="AI231" i="6" s="1"/>
  <c r="H231" i="6"/>
  <c r="AJ231" i="6" s="1"/>
  <c r="K231" i="6"/>
  <c r="O231" i="6"/>
  <c r="P231" i="6" s="1"/>
  <c r="AL231" i="6" s="1"/>
  <c r="S231" i="6"/>
  <c r="T231" i="6" s="1"/>
  <c r="AM231" i="6" s="1"/>
  <c r="W231" i="6"/>
  <c r="X231" i="6" s="1"/>
  <c r="AN231" i="6" s="1"/>
  <c r="AA231" i="6"/>
  <c r="AB231" i="6" s="1"/>
  <c r="AO231" i="6" s="1"/>
  <c r="E232" i="6"/>
  <c r="F232" i="6" s="1"/>
  <c r="AI232" i="6" s="1"/>
  <c r="H232" i="6"/>
  <c r="AJ232" i="6" s="1"/>
  <c r="K232" i="6"/>
  <c r="L232" i="6" s="1"/>
  <c r="AK232" i="6" s="1"/>
  <c r="O232" i="6"/>
  <c r="P232" i="6" s="1"/>
  <c r="AL232" i="6" s="1"/>
  <c r="S232" i="6"/>
  <c r="T232" i="6" s="1"/>
  <c r="AM232" i="6" s="1"/>
  <c r="W232" i="6"/>
  <c r="X232" i="6" s="1"/>
  <c r="AD232" i="6" s="1"/>
  <c r="AA232" i="6"/>
  <c r="AB232" i="6" s="1"/>
  <c r="AO232" i="6" s="1"/>
  <c r="E233" i="6"/>
  <c r="F233" i="6" s="1"/>
  <c r="AI233" i="6" s="1"/>
  <c r="H233" i="6"/>
  <c r="AJ233" i="6" s="1"/>
  <c r="K233" i="6"/>
  <c r="L233" i="6" s="1"/>
  <c r="AK233" i="6" s="1"/>
  <c r="O233" i="6"/>
  <c r="P233" i="6" s="1"/>
  <c r="AL233" i="6" s="1"/>
  <c r="S233" i="6"/>
  <c r="T233" i="6" s="1"/>
  <c r="AM233" i="6" s="1"/>
  <c r="W233" i="6"/>
  <c r="X233" i="6" s="1"/>
  <c r="AN233" i="6" s="1"/>
  <c r="AA233" i="6"/>
  <c r="AB233" i="6" s="1"/>
  <c r="AO233" i="6" s="1"/>
  <c r="E234" i="6"/>
  <c r="F234" i="6" s="1"/>
  <c r="AI234" i="6" s="1"/>
  <c r="H234" i="6"/>
  <c r="AJ234" i="6" s="1"/>
  <c r="K234" i="6"/>
  <c r="L234" i="6" s="1"/>
  <c r="O234" i="6"/>
  <c r="P234" i="6" s="1"/>
  <c r="AL234" i="6" s="1"/>
  <c r="S234" i="6"/>
  <c r="T234" i="6" s="1"/>
  <c r="AM234" i="6" s="1"/>
  <c r="W234" i="6"/>
  <c r="X234" i="6" s="1"/>
  <c r="AD234" i="6" s="1"/>
  <c r="AA234" i="6"/>
  <c r="AB234" i="6" s="1"/>
  <c r="AO234" i="6" s="1"/>
  <c r="E235" i="6"/>
  <c r="F235" i="6" s="1"/>
  <c r="AI235" i="6" s="1"/>
  <c r="H235" i="6"/>
  <c r="AJ235" i="6" s="1"/>
  <c r="K235" i="6"/>
  <c r="O235" i="6"/>
  <c r="P235" i="6" s="1"/>
  <c r="AL235" i="6" s="1"/>
  <c r="S235" i="6"/>
  <c r="T235" i="6" s="1"/>
  <c r="AM235" i="6" s="1"/>
  <c r="W235" i="6"/>
  <c r="X235" i="6" s="1"/>
  <c r="AA235" i="6"/>
  <c r="AB235" i="6" s="1"/>
  <c r="AO235" i="6" s="1"/>
  <c r="E236" i="6"/>
  <c r="F236" i="6" s="1"/>
  <c r="H236" i="6"/>
  <c r="AJ236" i="6" s="1"/>
  <c r="K236" i="6"/>
  <c r="L236" i="6" s="1"/>
  <c r="AK236" i="6" s="1"/>
  <c r="O236" i="6"/>
  <c r="P236" i="6" s="1"/>
  <c r="AL236" i="6" s="1"/>
  <c r="S236" i="6"/>
  <c r="T236" i="6" s="1"/>
  <c r="AM236" i="6" s="1"/>
  <c r="W236" i="6"/>
  <c r="X236" i="6" s="1"/>
  <c r="AN236" i="6" s="1"/>
  <c r="AA236" i="6"/>
  <c r="AB236" i="6" s="1"/>
  <c r="AO236" i="6" s="1"/>
  <c r="E237" i="6"/>
  <c r="F237" i="6" s="1"/>
  <c r="AI237" i="6" s="1"/>
  <c r="H237" i="6"/>
  <c r="AJ237" i="6" s="1"/>
  <c r="K237" i="6"/>
  <c r="L237" i="6" s="1"/>
  <c r="AK237" i="6" s="1"/>
  <c r="O237" i="6"/>
  <c r="P237" i="6" s="1"/>
  <c r="AL237" i="6" s="1"/>
  <c r="S237" i="6"/>
  <c r="T237" i="6" s="1"/>
  <c r="AM237" i="6" s="1"/>
  <c r="W237" i="6"/>
  <c r="X237" i="6" s="1"/>
  <c r="AA237" i="6"/>
  <c r="AB237" i="6" s="1"/>
  <c r="AO237" i="6" s="1"/>
  <c r="E238" i="6"/>
  <c r="F238" i="6" s="1"/>
  <c r="H238" i="6"/>
  <c r="AJ238" i="6" s="1"/>
  <c r="K238" i="6"/>
  <c r="L238" i="6" s="1"/>
  <c r="AK238" i="6" s="1"/>
  <c r="O238" i="6"/>
  <c r="P238" i="6" s="1"/>
  <c r="AL238" i="6" s="1"/>
  <c r="S238" i="6"/>
  <c r="T238" i="6" s="1"/>
  <c r="AM238" i="6" s="1"/>
  <c r="W238" i="6"/>
  <c r="X238" i="6" s="1"/>
  <c r="AD238" i="6" s="1"/>
  <c r="AA238" i="6"/>
  <c r="AB238" i="6" s="1"/>
  <c r="AO238" i="6" s="1"/>
  <c r="E239" i="6"/>
  <c r="F239" i="6" s="1"/>
  <c r="AI239" i="6" s="1"/>
  <c r="H239" i="6"/>
  <c r="AJ239" i="6" s="1"/>
  <c r="K239" i="6"/>
  <c r="L239" i="6" s="1"/>
  <c r="AK239" i="6" s="1"/>
  <c r="O239" i="6"/>
  <c r="P239" i="6" s="1"/>
  <c r="AL239" i="6" s="1"/>
  <c r="S239" i="6"/>
  <c r="T239" i="6" s="1"/>
  <c r="AM239" i="6" s="1"/>
  <c r="W239" i="6"/>
  <c r="X239" i="6" s="1"/>
  <c r="AA239" i="6"/>
  <c r="AB239" i="6" s="1"/>
  <c r="AO239" i="6" s="1"/>
  <c r="E240" i="6"/>
  <c r="F240" i="6" s="1"/>
  <c r="H240" i="6"/>
  <c r="AJ240" i="6" s="1"/>
  <c r="K240" i="6"/>
  <c r="L240" i="6" s="1"/>
  <c r="AK240" i="6" s="1"/>
  <c r="O240" i="6"/>
  <c r="P240" i="6" s="1"/>
  <c r="AL240" i="6" s="1"/>
  <c r="S240" i="6"/>
  <c r="T240" i="6" s="1"/>
  <c r="AM240" i="6" s="1"/>
  <c r="W240" i="6"/>
  <c r="X240" i="6" s="1"/>
  <c r="AA240" i="6"/>
  <c r="AB240" i="6" s="1"/>
  <c r="AO240" i="6" s="1"/>
  <c r="E241" i="6"/>
  <c r="F241" i="6" s="1"/>
  <c r="AI241" i="6" s="1"/>
  <c r="H241" i="6"/>
  <c r="AJ241" i="6" s="1"/>
  <c r="K241" i="6"/>
  <c r="L241" i="6" s="1"/>
  <c r="AK241" i="6" s="1"/>
  <c r="O241" i="6"/>
  <c r="P241" i="6" s="1"/>
  <c r="AL241" i="6" s="1"/>
  <c r="S241" i="6"/>
  <c r="T241" i="6" s="1"/>
  <c r="AM241" i="6" s="1"/>
  <c r="W241" i="6"/>
  <c r="X241" i="6" s="1"/>
  <c r="AA241" i="6"/>
  <c r="AB241" i="6" s="1"/>
  <c r="AO241" i="6" s="1"/>
  <c r="E242" i="6"/>
  <c r="F242" i="6" s="1"/>
  <c r="H242" i="6"/>
  <c r="AJ242" i="6" s="1"/>
  <c r="K242" i="6"/>
  <c r="L242" i="6" s="1"/>
  <c r="AK242" i="6" s="1"/>
  <c r="O242" i="6"/>
  <c r="P242" i="6" s="1"/>
  <c r="AL242" i="6" s="1"/>
  <c r="S242" i="6"/>
  <c r="T242" i="6" s="1"/>
  <c r="AM242" i="6" s="1"/>
  <c r="W242" i="6"/>
  <c r="X242" i="6" s="1"/>
  <c r="AD242" i="6" s="1"/>
  <c r="AA242" i="6"/>
  <c r="AB242" i="6" s="1"/>
  <c r="AO242" i="6" s="1"/>
  <c r="E243" i="6"/>
  <c r="F243" i="6" s="1"/>
  <c r="AI243" i="6" s="1"/>
  <c r="H243" i="6"/>
  <c r="AJ243" i="6" s="1"/>
  <c r="K243" i="6"/>
  <c r="L243" i="6" s="1"/>
  <c r="AK243" i="6" s="1"/>
  <c r="O243" i="6"/>
  <c r="P243" i="6" s="1"/>
  <c r="AL243" i="6" s="1"/>
  <c r="S243" i="6"/>
  <c r="T243" i="6" s="1"/>
  <c r="AM243" i="6" s="1"/>
  <c r="W243" i="6"/>
  <c r="X243" i="6" s="1"/>
  <c r="AA243" i="6"/>
  <c r="AB243" i="6" s="1"/>
  <c r="AO243" i="6" s="1"/>
  <c r="E244" i="6"/>
  <c r="F244" i="6" s="1"/>
  <c r="H244" i="6"/>
  <c r="AJ244" i="6" s="1"/>
  <c r="K244" i="6"/>
  <c r="L244" i="6" s="1"/>
  <c r="AK244" i="6" s="1"/>
  <c r="O244" i="6"/>
  <c r="P244" i="6" s="1"/>
  <c r="AL244" i="6" s="1"/>
  <c r="S244" i="6"/>
  <c r="T244" i="6" s="1"/>
  <c r="AM244" i="6" s="1"/>
  <c r="W244" i="6"/>
  <c r="X244" i="6" s="1"/>
  <c r="AD244" i="6" s="1"/>
  <c r="AA244" i="6"/>
  <c r="AB244" i="6" s="1"/>
  <c r="AO244" i="6" s="1"/>
  <c r="E245" i="6"/>
  <c r="F245" i="6" s="1"/>
  <c r="AI245" i="6" s="1"/>
  <c r="H245" i="6"/>
  <c r="AJ245" i="6" s="1"/>
  <c r="K245" i="6"/>
  <c r="L245" i="6" s="1"/>
  <c r="AK245" i="6" s="1"/>
  <c r="O245" i="6"/>
  <c r="P245" i="6" s="1"/>
  <c r="AL245" i="6" s="1"/>
  <c r="S245" i="6"/>
  <c r="T245" i="6" s="1"/>
  <c r="AM245" i="6" s="1"/>
  <c r="W245" i="6"/>
  <c r="X245" i="6" s="1"/>
  <c r="AA245" i="6"/>
  <c r="AB245" i="6" s="1"/>
  <c r="AO245" i="6" s="1"/>
  <c r="E246" i="6"/>
  <c r="F246" i="6" s="1"/>
  <c r="H246" i="6"/>
  <c r="AJ246" i="6" s="1"/>
  <c r="K246" i="6"/>
  <c r="L246" i="6" s="1"/>
  <c r="AK246" i="6" s="1"/>
  <c r="O246" i="6"/>
  <c r="P246" i="6" s="1"/>
  <c r="AL246" i="6" s="1"/>
  <c r="S246" i="6"/>
  <c r="T246" i="6" s="1"/>
  <c r="AM246" i="6" s="1"/>
  <c r="W246" i="6"/>
  <c r="X246" i="6" s="1"/>
  <c r="AA246" i="6"/>
  <c r="AB246" i="6" s="1"/>
  <c r="AO246" i="6" s="1"/>
  <c r="E247" i="6"/>
  <c r="F247" i="6" s="1"/>
  <c r="AI247" i="6" s="1"/>
  <c r="H247" i="6"/>
  <c r="AJ247" i="6" s="1"/>
  <c r="K247" i="6"/>
  <c r="L247" i="6" s="1"/>
  <c r="AK247" i="6" s="1"/>
  <c r="O247" i="6"/>
  <c r="P247" i="6" s="1"/>
  <c r="AL247" i="6" s="1"/>
  <c r="S247" i="6"/>
  <c r="T247" i="6" s="1"/>
  <c r="AM247" i="6" s="1"/>
  <c r="W247" i="6"/>
  <c r="X247" i="6" s="1"/>
  <c r="AA247" i="6"/>
  <c r="AB247" i="6" s="1"/>
  <c r="AO247" i="6" s="1"/>
  <c r="E248" i="6"/>
  <c r="F248" i="6" s="1"/>
  <c r="H248" i="6"/>
  <c r="AJ248" i="6" s="1"/>
  <c r="K248" i="6"/>
  <c r="L248" i="6" s="1"/>
  <c r="AK248" i="6" s="1"/>
  <c r="O248" i="6"/>
  <c r="P248" i="6" s="1"/>
  <c r="AL248" i="6" s="1"/>
  <c r="S248" i="6"/>
  <c r="T248" i="6" s="1"/>
  <c r="AM248" i="6" s="1"/>
  <c r="W248" i="6"/>
  <c r="X248" i="6" s="1"/>
  <c r="AD248" i="6" s="1"/>
  <c r="AA248" i="6"/>
  <c r="AB248" i="6" s="1"/>
  <c r="AO248" i="6" s="1"/>
  <c r="E249" i="6"/>
  <c r="F249" i="6" s="1"/>
  <c r="AI249" i="6" s="1"/>
  <c r="H249" i="6"/>
  <c r="AJ249" i="6" s="1"/>
  <c r="K249" i="6"/>
  <c r="L249" i="6" s="1"/>
  <c r="AK249" i="6" s="1"/>
  <c r="O249" i="6"/>
  <c r="P249" i="6" s="1"/>
  <c r="AL249" i="6" s="1"/>
  <c r="S249" i="6"/>
  <c r="T249" i="6" s="1"/>
  <c r="AM249" i="6" s="1"/>
  <c r="W249" i="6"/>
  <c r="X249" i="6" s="1"/>
  <c r="AA249" i="6"/>
  <c r="AB249" i="6" s="1"/>
  <c r="AO249" i="6" s="1"/>
  <c r="E250" i="6"/>
  <c r="F250" i="6" s="1"/>
  <c r="H250" i="6"/>
  <c r="AJ250" i="6" s="1"/>
  <c r="K250" i="6"/>
  <c r="L250" i="6" s="1"/>
  <c r="AK250" i="6" s="1"/>
  <c r="O250" i="6"/>
  <c r="P250" i="6" s="1"/>
  <c r="AL250" i="6" s="1"/>
  <c r="S250" i="6"/>
  <c r="T250" i="6" s="1"/>
  <c r="AM250" i="6" s="1"/>
  <c r="W250" i="6"/>
  <c r="X250" i="6" s="1"/>
  <c r="AA250" i="6"/>
  <c r="AB250" i="6" s="1"/>
  <c r="AO250" i="6" s="1"/>
  <c r="E339" i="4"/>
  <c r="F339" i="4" s="1"/>
  <c r="H339" i="4"/>
  <c r="AJ339" i="4" s="1"/>
  <c r="K339" i="4"/>
  <c r="O339" i="4"/>
  <c r="P339" i="4"/>
  <c r="AL339" i="4" s="1"/>
  <c r="S339" i="4"/>
  <c r="T339" i="4" s="1"/>
  <c r="AM339" i="4" s="1"/>
  <c r="W339" i="4"/>
  <c r="X339" i="4" s="1"/>
  <c r="AN339" i="4" s="1"/>
  <c r="AA339" i="4"/>
  <c r="AB339" i="4" s="1"/>
  <c r="AD339" i="4" s="1"/>
  <c r="E340" i="4"/>
  <c r="F340" i="4" s="1"/>
  <c r="AI340" i="4" s="1"/>
  <c r="H340" i="4"/>
  <c r="AJ340" i="4" s="1"/>
  <c r="K340" i="4"/>
  <c r="L340" i="4" s="1"/>
  <c r="AK340" i="4" s="1"/>
  <c r="O340" i="4"/>
  <c r="P340" i="4" s="1"/>
  <c r="AL340" i="4" s="1"/>
  <c r="S340" i="4"/>
  <c r="T340" i="4" s="1"/>
  <c r="AM340" i="4" s="1"/>
  <c r="W340" i="4"/>
  <c r="X340" i="4" s="1"/>
  <c r="AN340" i="4" s="1"/>
  <c r="AA340" i="4"/>
  <c r="AB340" i="4" s="1"/>
  <c r="E341" i="4"/>
  <c r="F341" i="4" s="1"/>
  <c r="AI341" i="4" s="1"/>
  <c r="H341" i="4"/>
  <c r="AJ341" i="4" s="1"/>
  <c r="K341" i="4"/>
  <c r="L341" i="4" s="1"/>
  <c r="AK341" i="4" s="1"/>
  <c r="O341" i="4"/>
  <c r="S341" i="4"/>
  <c r="T341" i="4"/>
  <c r="AM341" i="4" s="1"/>
  <c r="W341" i="4"/>
  <c r="X341" i="4" s="1"/>
  <c r="AN341" i="4" s="1"/>
  <c r="AA341" i="4"/>
  <c r="AB341" i="4" s="1"/>
  <c r="E342" i="4"/>
  <c r="F342" i="4" s="1"/>
  <c r="H342" i="4"/>
  <c r="AJ342" i="4" s="1"/>
  <c r="K342" i="4"/>
  <c r="L342" i="4" s="1"/>
  <c r="AK342" i="4" s="1"/>
  <c r="O342" i="4"/>
  <c r="P342" i="4" s="1"/>
  <c r="AL342" i="4" s="1"/>
  <c r="S342" i="4"/>
  <c r="T342" i="4" s="1"/>
  <c r="AM342" i="4" s="1"/>
  <c r="W342" i="4"/>
  <c r="X342" i="4" s="1"/>
  <c r="AN342" i="4" s="1"/>
  <c r="AA342" i="4"/>
  <c r="AB342" i="4" s="1"/>
  <c r="E343" i="4"/>
  <c r="F343" i="4" s="1"/>
  <c r="AI343" i="4" s="1"/>
  <c r="H343" i="4"/>
  <c r="AJ343" i="4" s="1"/>
  <c r="K343" i="4"/>
  <c r="O343" i="4"/>
  <c r="P343" i="4" s="1"/>
  <c r="AL343" i="4" s="1"/>
  <c r="S343" i="4"/>
  <c r="T343" i="4" s="1"/>
  <c r="AM343" i="4" s="1"/>
  <c r="W343" i="4"/>
  <c r="X343" i="4" s="1"/>
  <c r="AN343" i="4" s="1"/>
  <c r="AA343" i="4"/>
  <c r="AB343" i="4" s="1"/>
  <c r="AD343" i="4" s="1"/>
  <c r="E344" i="4"/>
  <c r="F344" i="4" s="1"/>
  <c r="AI344" i="4" s="1"/>
  <c r="H344" i="4"/>
  <c r="AJ344" i="4" s="1"/>
  <c r="K344" i="4"/>
  <c r="L344" i="4" s="1"/>
  <c r="AK344" i="4" s="1"/>
  <c r="O344" i="4"/>
  <c r="P344" i="4" s="1"/>
  <c r="AL344" i="4" s="1"/>
  <c r="S344" i="4"/>
  <c r="T344" i="4" s="1"/>
  <c r="AM344" i="4" s="1"/>
  <c r="W344" i="4"/>
  <c r="X344" i="4" s="1"/>
  <c r="AN344" i="4" s="1"/>
  <c r="AA344" i="4"/>
  <c r="AB344" i="4" s="1"/>
  <c r="E345" i="4"/>
  <c r="F345" i="4" s="1"/>
  <c r="AI345" i="4" s="1"/>
  <c r="H345" i="4"/>
  <c r="AJ345" i="4" s="1"/>
  <c r="K345" i="4"/>
  <c r="L345" i="4" s="1"/>
  <c r="AK345" i="4" s="1"/>
  <c r="O345" i="4"/>
  <c r="S345" i="4"/>
  <c r="T345" i="4" s="1"/>
  <c r="AM345" i="4" s="1"/>
  <c r="W345" i="4"/>
  <c r="X345" i="4" s="1"/>
  <c r="AN345" i="4" s="1"/>
  <c r="AA345" i="4"/>
  <c r="AB345" i="4" s="1"/>
  <c r="AO345" i="4" s="1"/>
  <c r="E346" i="4"/>
  <c r="F346" i="4" s="1"/>
  <c r="H346" i="4"/>
  <c r="AJ346" i="4" s="1"/>
  <c r="K346" i="4"/>
  <c r="L346" i="4" s="1"/>
  <c r="AK346" i="4" s="1"/>
  <c r="O346" i="4"/>
  <c r="P346" i="4" s="1"/>
  <c r="AL346" i="4" s="1"/>
  <c r="S346" i="4"/>
  <c r="T346" i="4" s="1"/>
  <c r="AM346" i="4" s="1"/>
  <c r="W346" i="4"/>
  <c r="X346" i="4" s="1"/>
  <c r="AN346" i="4" s="1"/>
  <c r="AA346" i="4"/>
  <c r="AB346" i="4" s="1"/>
  <c r="E347" i="4"/>
  <c r="F347" i="4" s="1"/>
  <c r="AI347" i="4" s="1"/>
  <c r="H347" i="4"/>
  <c r="AJ347" i="4" s="1"/>
  <c r="K347" i="4"/>
  <c r="O347" i="4"/>
  <c r="P347" i="4" s="1"/>
  <c r="AL347" i="4" s="1"/>
  <c r="S347" i="4"/>
  <c r="T347" i="4" s="1"/>
  <c r="AM347" i="4" s="1"/>
  <c r="W347" i="4"/>
  <c r="X347" i="4" s="1"/>
  <c r="AN347" i="4" s="1"/>
  <c r="AA347" i="4"/>
  <c r="AB347" i="4" s="1"/>
  <c r="AD347" i="4" s="1"/>
  <c r="E348" i="4"/>
  <c r="F348" i="4" s="1"/>
  <c r="AI348" i="4" s="1"/>
  <c r="H348" i="4"/>
  <c r="AJ348" i="4" s="1"/>
  <c r="K348" i="4"/>
  <c r="L348" i="4" s="1"/>
  <c r="AK348" i="4" s="1"/>
  <c r="O348" i="4"/>
  <c r="P348" i="4" s="1"/>
  <c r="AL348" i="4" s="1"/>
  <c r="S348" i="4"/>
  <c r="T348" i="4" s="1"/>
  <c r="AM348" i="4" s="1"/>
  <c r="W348" i="4"/>
  <c r="X348" i="4" s="1"/>
  <c r="AN348" i="4" s="1"/>
  <c r="AA348" i="4"/>
  <c r="AB348" i="4" s="1"/>
  <c r="E349" i="4"/>
  <c r="F349" i="4" s="1"/>
  <c r="AI349" i="4" s="1"/>
  <c r="H349" i="4"/>
  <c r="AJ349" i="4" s="1"/>
  <c r="K349" i="4"/>
  <c r="L349" i="4" s="1"/>
  <c r="AK349" i="4" s="1"/>
  <c r="O349" i="4"/>
  <c r="P349" i="4" s="1"/>
  <c r="AL349" i="4" s="1"/>
  <c r="S349" i="4"/>
  <c r="T349" i="4" s="1"/>
  <c r="AM349" i="4" s="1"/>
  <c r="W349" i="4"/>
  <c r="X349" i="4" s="1"/>
  <c r="AN349" i="4" s="1"/>
  <c r="AA349" i="4"/>
  <c r="AB349" i="4" s="1"/>
  <c r="AO349" i="4" s="1"/>
  <c r="E350" i="4"/>
  <c r="F350" i="4" s="1"/>
  <c r="H350" i="4"/>
  <c r="AJ350" i="4" s="1"/>
  <c r="K350" i="4"/>
  <c r="L350" i="4" s="1"/>
  <c r="AK350" i="4" s="1"/>
  <c r="O350" i="4"/>
  <c r="P350" i="4" s="1"/>
  <c r="AL350" i="4" s="1"/>
  <c r="S350" i="4"/>
  <c r="T350" i="4" s="1"/>
  <c r="AM350" i="4" s="1"/>
  <c r="W350" i="4"/>
  <c r="X350" i="4" s="1"/>
  <c r="AN350" i="4" s="1"/>
  <c r="AA350" i="4"/>
  <c r="AB350" i="4" s="1"/>
  <c r="AD350" i="4" s="1"/>
  <c r="E351" i="4"/>
  <c r="F351" i="4" s="1"/>
  <c r="AI351" i="4" s="1"/>
  <c r="H351" i="4"/>
  <c r="AJ351" i="4" s="1"/>
  <c r="K351" i="4"/>
  <c r="O351" i="4"/>
  <c r="P351" i="4" s="1"/>
  <c r="AL351" i="4" s="1"/>
  <c r="S351" i="4"/>
  <c r="T351" i="4" s="1"/>
  <c r="AM351" i="4" s="1"/>
  <c r="W351" i="4"/>
  <c r="X351" i="4" s="1"/>
  <c r="AN351" i="4" s="1"/>
  <c r="AA351" i="4"/>
  <c r="AB351" i="4" s="1"/>
  <c r="AO351" i="4" s="1"/>
  <c r="E352" i="4"/>
  <c r="F352" i="4" s="1"/>
  <c r="H352" i="4"/>
  <c r="AJ352" i="4" s="1"/>
  <c r="K352" i="4"/>
  <c r="L352" i="4" s="1"/>
  <c r="AK352" i="4" s="1"/>
  <c r="O352" i="4"/>
  <c r="P352" i="4" s="1"/>
  <c r="AL352" i="4" s="1"/>
  <c r="S352" i="4"/>
  <c r="T352" i="4" s="1"/>
  <c r="AM352" i="4" s="1"/>
  <c r="W352" i="4"/>
  <c r="X352" i="4" s="1"/>
  <c r="AN352" i="4" s="1"/>
  <c r="AA352" i="4"/>
  <c r="AB352" i="4" s="1"/>
  <c r="AO352" i="4" s="1"/>
  <c r="E353" i="4"/>
  <c r="F353" i="4" s="1"/>
  <c r="H353" i="4"/>
  <c r="AJ353" i="4" s="1"/>
  <c r="K353" i="4"/>
  <c r="L353" i="4" s="1"/>
  <c r="AK353" i="4" s="1"/>
  <c r="O353" i="4"/>
  <c r="P353" i="4" s="1"/>
  <c r="AL353" i="4" s="1"/>
  <c r="S353" i="4"/>
  <c r="T353" i="4" s="1"/>
  <c r="AM353" i="4" s="1"/>
  <c r="W353" i="4"/>
  <c r="X353" i="4" s="1"/>
  <c r="AN353" i="4" s="1"/>
  <c r="AA353" i="4"/>
  <c r="AB353" i="4" s="1"/>
  <c r="AD353" i="4" s="1"/>
  <c r="E354" i="4"/>
  <c r="F354" i="4" s="1"/>
  <c r="AI354" i="4" s="1"/>
  <c r="H354" i="4"/>
  <c r="AJ354" i="4" s="1"/>
  <c r="K354" i="4"/>
  <c r="L354" i="4" s="1"/>
  <c r="AK354" i="4" s="1"/>
  <c r="O354" i="4"/>
  <c r="P354" i="4" s="1"/>
  <c r="AL354" i="4" s="1"/>
  <c r="S354" i="4"/>
  <c r="T354" i="4" s="1"/>
  <c r="AM354" i="4" s="1"/>
  <c r="W354" i="4"/>
  <c r="X354" i="4" s="1"/>
  <c r="AN354" i="4" s="1"/>
  <c r="AA354" i="4"/>
  <c r="AB354" i="4" s="1"/>
  <c r="E355" i="4"/>
  <c r="F355" i="4" s="1"/>
  <c r="AI355" i="4" s="1"/>
  <c r="H355" i="4"/>
  <c r="AJ355" i="4" s="1"/>
  <c r="K355" i="4"/>
  <c r="O355" i="4"/>
  <c r="P355" i="4" s="1"/>
  <c r="AL355" i="4" s="1"/>
  <c r="S355" i="4"/>
  <c r="T355" i="4" s="1"/>
  <c r="AM355" i="4" s="1"/>
  <c r="W355" i="4"/>
  <c r="X355" i="4" s="1"/>
  <c r="AN355" i="4" s="1"/>
  <c r="AA355" i="4"/>
  <c r="AB355" i="4" s="1"/>
  <c r="AO355" i="4" s="1"/>
  <c r="E356" i="4"/>
  <c r="F356" i="4" s="1"/>
  <c r="H356" i="4"/>
  <c r="AJ356" i="4" s="1"/>
  <c r="K356" i="4"/>
  <c r="L356" i="4" s="1"/>
  <c r="AK356" i="4" s="1"/>
  <c r="O356" i="4"/>
  <c r="P356" i="4" s="1"/>
  <c r="AL356" i="4" s="1"/>
  <c r="S356" i="4"/>
  <c r="T356" i="4" s="1"/>
  <c r="AM356" i="4" s="1"/>
  <c r="W356" i="4"/>
  <c r="X356" i="4" s="1"/>
  <c r="AN356" i="4" s="1"/>
  <c r="AA356" i="4"/>
  <c r="AB356" i="4" s="1"/>
  <c r="E357" i="4"/>
  <c r="F357" i="4" s="1"/>
  <c r="AI357" i="4" s="1"/>
  <c r="H357" i="4"/>
  <c r="AJ357" i="4" s="1"/>
  <c r="K357" i="4"/>
  <c r="L357" i="4" s="1"/>
  <c r="AK357" i="4" s="1"/>
  <c r="O357" i="4"/>
  <c r="P357" i="4" s="1"/>
  <c r="AL357" i="4" s="1"/>
  <c r="S357" i="4"/>
  <c r="T357" i="4" s="1"/>
  <c r="AM357" i="4" s="1"/>
  <c r="W357" i="4"/>
  <c r="X357" i="4" s="1"/>
  <c r="AN357" i="4" s="1"/>
  <c r="AA357" i="4"/>
  <c r="AB357" i="4" s="1"/>
  <c r="E358" i="4"/>
  <c r="F358" i="4" s="1"/>
  <c r="AI358" i="4" s="1"/>
  <c r="H358" i="4"/>
  <c r="AJ358" i="4" s="1"/>
  <c r="K358" i="4"/>
  <c r="L358" i="4" s="1"/>
  <c r="AK358" i="4" s="1"/>
  <c r="O358" i="4"/>
  <c r="P358" i="4" s="1"/>
  <c r="AL358" i="4" s="1"/>
  <c r="S358" i="4"/>
  <c r="T358" i="4" s="1"/>
  <c r="AM358" i="4" s="1"/>
  <c r="W358" i="4"/>
  <c r="X358" i="4" s="1"/>
  <c r="AN358" i="4" s="1"/>
  <c r="AA358" i="4"/>
  <c r="AB358" i="4" s="1"/>
  <c r="E359" i="4"/>
  <c r="F359" i="4" s="1"/>
  <c r="AI359" i="4" s="1"/>
  <c r="H359" i="4"/>
  <c r="AJ359" i="4" s="1"/>
  <c r="K359" i="4"/>
  <c r="L359" i="4" s="1"/>
  <c r="AK359" i="4" s="1"/>
  <c r="O359" i="4"/>
  <c r="P359" i="4" s="1"/>
  <c r="AL359" i="4" s="1"/>
  <c r="S359" i="4"/>
  <c r="T359" i="4" s="1"/>
  <c r="AM359" i="4" s="1"/>
  <c r="W359" i="4"/>
  <c r="X359" i="4" s="1"/>
  <c r="AN359" i="4" s="1"/>
  <c r="AA359" i="4"/>
  <c r="AB359" i="4" s="1"/>
  <c r="E360" i="4"/>
  <c r="F360" i="4" s="1"/>
  <c r="H360" i="4"/>
  <c r="AJ360" i="4" s="1"/>
  <c r="K360" i="4"/>
  <c r="L360" i="4" s="1"/>
  <c r="AK360" i="4" s="1"/>
  <c r="O360" i="4"/>
  <c r="P360" i="4" s="1"/>
  <c r="AL360" i="4" s="1"/>
  <c r="S360" i="4"/>
  <c r="T360" i="4" s="1"/>
  <c r="AM360" i="4" s="1"/>
  <c r="W360" i="4"/>
  <c r="X360" i="4" s="1"/>
  <c r="AN360" i="4" s="1"/>
  <c r="AA360" i="4"/>
  <c r="AB360" i="4" s="1"/>
  <c r="AD360" i="4" s="1"/>
  <c r="E361" i="4"/>
  <c r="F361" i="4" s="1"/>
  <c r="AI361" i="4" s="1"/>
  <c r="H361" i="4"/>
  <c r="AJ361" i="4" s="1"/>
  <c r="K361" i="4"/>
  <c r="L361" i="4" s="1"/>
  <c r="AK361" i="4" s="1"/>
  <c r="O361" i="4"/>
  <c r="P361" i="4" s="1"/>
  <c r="AL361" i="4" s="1"/>
  <c r="S361" i="4"/>
  <c r="T361" i="4" s="1"/>
  <c r="AM361" i="4" s="1"/>
  <c r="W361" i="4"/>
  <c r="X361" i="4" s="1"/>
  <c r="AN361" i="4" s="1"/>
  <c r="AA361" i="4"/>
  <c r="AB361" i="4" s="1"/>
  <c r="E362" i="4"/>
  <c r="F362" i="4" s="1"/>
  <c r="H362" i="4"/>
  <c r="AJ362" i="4" s="1"/>
  <c r="K362" i="4"/>
  <c r="L362" i="4" s="1"/>
  <c r="AK362" i="4" s="1"/>
  <c r="O362" i="4"/>
  <c r="P362" i="4" s="1"/>
  <c r="AL362" i="4" s="1"/>
  <c r="S362" i="4"/>
  <c r="T362" i="4" s="1"/>
  <c r="AM362" i="4" s="1"/>
  <c r="W362" i="4"/>
  <c r="X362" i="4" s="1"/>
  <c r="AN362" i="4" s="1"/>
  <c r="AA362" i="4"/>
  <c r="AB362" i="4" s="1"/>
  <c r="AO362" i="4" s="1"/>
  <c r="E363" i="4"/>
  <c r="F363" i="4" s="1"/>
  <c r="AI363" i="4" s="1"/>
  <c r="H363" i="4"/>
  <c r="AJ363" i="4" s="1"/>
  <c r="K363" i="4"/>
  <c r="L363" i="4" s="1"/>
  <c r="AK363" i="4" s="1"/>
  <c r="O363" i="4"/>
  <c r="P363" i="4" s="1"/>
  <c r="AL363" i="4" s="1"/>
  <c r="S363" i="4"/>
  <c r="T363" i="4" s="1"/>
  <c r="AM363" i="4" s="1"/>
  <c r="W363" i="4"/>
  <c r="X363" i="4" s="1"/>
  <c r="AN363" i="4" s="1"/>
  <c r="AA363" i="4"/>
  <c r="AB363" i="4" s="1"/>
  <c r="E364" i="4"/>
  <c r="F364" i="4" s="1"/>
  <c r="H364" i="4"/>
  <c r="AJ364" i="4" s="1"/>
  <c r="K364" i="4"/>
  <c r="O364" i="4"/>
  <c r="P364" i="4" s="1"/>
  <c r="AL364" i="4" s="1"/>
  <c r="S364" i="4"/>
  <c r="T364" i="4" s="1"/>
  <c r="AM364" i="4" s="1"/>
  <c r="W364" i="4"/>
  <c r="X364" i="4" s="1"/>
  <c r="AN364" i="4" s="1"/>
  <c r="AA364" i="4"/>
  <c r="AB364" i="4" s="1"/>
  <c r="AD364" i="4" s="1"/>
  <c r="E365" i="4"/>
  <c r="F365" i="4" s="1"/>
  <c r="AI365" i="4" s="1"/>
  <c r="H365" i="4"/>
  <c r="AJ365" i="4" s="1"/>
  <c r="K365" i="4"/>
  <c r="L365" i="4" s="1"/>
  <c r="AK365" i="4" s="1"/>
  <c r="O365" i="4"/>
  <c r="P365" i="4" s="1"/>
  <c r="AL365" i="4" s="1"/>
  <c r="S365" i="4"/>
  <c r="T365" i="4" s="1"/>
  <c r="AM365" i="4" s="1"/>
  <c r="W365" i="4"/>
  <c r="X365" i="4" s="1"/>
  <c r="AN365" i="4" s="1"/>
  <c r="AA365" i="4"/>
  <c r="AB365" i="4" s="1"/>
  <c r="AA6" i="4"/>
  <c r="AB6" i="4" s="1"/>
  <c r="AA7" i="4"/>
  <c r="AB7" i="4" s="1"/>
  <c r="AA8" i="4"/>
  <c r="AB8" i="4" s="1"/>
  <c r="AA9" i="4"/>
  <c r="AB9" i="4" s="1"/>
  <c r="AA10" i="4"/>
  <c r="AB10" i="4" s="1"/>
  <c r="AA11" i="4"/>
  <c r="AB11" i="4" s="1"/>
  <c r="AA12" i="4"/>
  <c r="AB12" i="4" s="1"/>
  <c r="AA13" i="4"/>
  <c r="AB13" i="4" s="1"/>
  <c r="AA14" i="4"/>
  <c r="AB14" i="4" s="1"/>
  <c r="AA15" i="4"/>
  <c r="AB15" i="4" s="1"/>
  <c r="AA16" i="4"/>
  <c r="AB16" i="4" s="1"/>
  <c r="AA17" i="4"/>
  <c r="AB17" i="4" s="1"/>
  <c r="AA18" i="4"/>
  <c r="AB18" i="4" s="1"/>
  <c r="AA19" i="4"/>
  <c r="AB19" i="4" s="1"/>
  <c r="AA20" i="4"/>
  <c r="AB20" i="4" s="1"/>
  <c r="AA21" i="4"/>
  <c r="AB21" i="4" s="1"/>
  <c r="AA22" i="4"/>
  <c r="AB22" i="4" s="1"/>
  <c r="AA23" i="4"/>
  <c r="AB23" i="4" s="1"/>
  <c r="AA24" i="4"/>
  <c r="AB24" i="4" s="1"/>
  <c r="AA25" i="4"/>
  <c r="AB25" i="4" s="1"/>
  <c r="AA26" i="4"/>
  <c r="AB26" i="4" s="1"/>
  <c r="AA27" i="4"/>
  <c r="AB27" i="4" s="1"/>
  <c r="AA28" i="4"/>
  <c r="AB28" i="4" s="1"/>
  <c r="AA29" i="4"/>
  <c r="AB29" i="4" s="1"/>
  <c r="AA30" i="4"/>
  <c r="AB30" i="4" s="1"/>
  <c r="AA31" i="4"/>
  <c r="AB31" i="4" s="1"/>
  <c r="AA32" i="4"/>
  <c r="AB32" i="4" s="1"/>
  <c r="AA33" i="4"/>
  <c r="AB33" i="4" s="1"/>
  <c r="AA34" i="4"/>
  <c r="AB34" i="4" s="1"/>
  <c r="AA35" i="4"/>
  <c r="AB35" i="4" s="1"/>
  <c r="AA36" i="4"/>
  <c r="AB36" i="4" s="1"/>
  <c r="AA37" i="4"/>
  <c r="AB37" i="4" s="1"/>
  <c r="AA38" i="4"/>
  <c r="AB38" i="4" s="1"/>
  <c r="AA39" i="4"/>
  <c r="AB39" i="4" s="1"/>
  <c r="AA40" i="4"/>
  <c r="AB40" i="4" s="1"/>
  <c r="AA41" i="4"/>
  <c r="AB41" i="4" s="1"/>
  <c r="AA42" i="4"/>
  <c r="AB42" i="4" s="1"/>
  <c r="AA43" i="4"/>
  <c r="AB43" i="4" s="1"/>
  <c r="AA44" i="4"/>
  <c r="AB44" i="4" s="1"/>
  <c r="AA45" i="4"/>
  <c r="AB45" i="4" s="1"/>
  <c r="AA46" i="4"/>
  <c r="AB46" i="4" s="1"/>
  <c r="AA47" i="4"/>
  <c r="AB47" i="4" s="1"/>
  <c r="AA48" i="4"/>
  <c r="AB48" i="4" s="1"/>
  <c r="AA49" i="4"/>
  <c r="AB49" i="4" s="1"/>
  <c r="AA50" i="4"/>
  <c r="AB50" i="4" s="1"/>
  <c r="AA51" i="4"/>
  <c r="AB51" i="4" s="1"/>
  <c r="AA52" i="4"/>
  <c r="AB52" i="4" s="1"/>
  <c r="AA53" i="4"/>
  <c r="AB53" i="4" s="1"/>
  <c r="AA54" i="4"/>
  <c r="AB54" i="4" s="1"/>
  <c r="AA55" i="4"/>
  <c r="AB55" i="4" s="1"/>
  <c r="AA56" i="4"/>
  <c r="AB56" i="4" s="1"/>
  <c r="AA57" i="4"/>
  <c r="AB57" i="4" s="1"/>
  <c r="AA58" i="4"/>
  <c r="AB58" i="4" s="1"/>
  <c r="AA59" i="4"/>
  <c r="AB59" i="4" s="1"/>
  <c r="AA60" i="4"/>
  <c r="AB60" i="4" s="1"/>
  <c r="AA61" i="4"/>
  <c r="AB61" i="4" s="1"/>
  <c r="AA62" i="4"/>
  <c r="AB62" i="4" s="1"/>
  <c r="AA63" i="4"/>
  <c r="AB63" i="4" s="1"/>
  <c r="AA64" i="4"/>
  <c r="AB64" i="4" s="1"/>
  <c r="AA65" i="4"/>
  <c r="AB65" i="4" s="1"/>
  <c r="AA66" i="4"/>
  <c r="AB66" i="4" s="1"/>
  <c r="AA67" i="4"/>
  <c r="AB67" i="4" s="1"/>
  <c r="AA68" i="4"/>
  <c r="AB68" i="4" s="1"/>
  <c r="AA69" i="4"/>
  <c r="AB69" i="4" s="1"/>
  <c r="AA70" i="4"/>
  <c r="AB70" i="4" s="1"/>
  <c r="AA71" i="4"/>
  <c r="AB71" i="4" s="1"/>
  <c r="AA72" i="4"/>
  <c r="AB72" i="4" s="1"/>
  <c r="AA73" i="4"/>
  <c r="AB73" i="4" s="1"/>
  <c r="AA74" i="4"/>
  <c r="AB74" i="4" s="1"/>
  <c r="AA75" i="4"/>
  <c r="AB75" i="4" s="1"/>
  <c r="AA76" i="4"/>
  <c r="AB76" i="4" s="1"/>
  <c r="AA77" i="4"/>
  <c r="AB77" i="4" s="1"/>
  <c r="AA78" i="4"/>
  <c r="AB78" i="4" s="1"/>
  <c r="AA79" i="4"/>
  <c r="AB79" i="4" s="1"/>
  <c r="AA80" i="4"/>
  <c r="AB80" i="4" s="1"/>
  <c r="AA81" i="4"/>
  <c r="AB81" i="4" s="1"/>
  <c r="AA82" i="4"/>
  <c r="AB82" i="4" s="1"/>
  <c r="AA83" i="4"/>
  <c r="AB83" i="4" s="1"/>
  <c r="AA84" i="4"/>
  <c r="AB84" i="4" s="1"/>
  <c r="AA85" i="4"/>
  <c r="AB85" i="4" s="1"/>
  <c r="AA86" i="4"/>
  <c r="AB86" i="4" s="1"/>
  <c r="AA87" i="4"/>
  <c r="AB87" i="4" s="1"/>
  <c r="AA88" i="4"/>
  <c r="AB88" i="4" s="1"/>
  <c r="AA89" i="4"/>
  <c r="AB89" i="4" s="1"/>
  <c r="AA90" i="4"/>
  <c r="AB90" i="4" s="1"/>
  <c r="AA91" i="4"/>
  <c r="AB91" i="4" s="1"/>
  <c r="AA92" i="4"/>
  <c r="AB92" i="4" s="1"/>
  <c r="AA93" i="4"/>
  <c r="AB93" i="4" s="1"/>
  <c r="AA94" i="4"/>
  <c r="AB94" i="4" s="1"/>
  <c r="AA95" i="4"/>
  <c r="AB95" i="4" s="1"/>
  <c r="AA96" i="4"/>
  <c r="AB96" i="4" s="1"/>
  <c r="AA97" i="4"/>
  <c r="AB97" i="4" s="1"/>
  <c r="AA98" i="4"/>
  <c r="AB98" i="4" s="1"/>
  <c r="AA99" i="4"/>
  <c r="AB99" i="4" s="1"/>
  <c r="AA100" i="4"/>
  <c r="AB100" i="4" s="1"/>
  <c r="AA101" i="4"/>
  <c r="AB101" i="4" s="1"/>
  <c r="AA102" i="4"/>
  <c r="AB102" i="4" s="1"/>
  <c r="AA103" i="4"/>
  <c r="AB103" i="4" s="1"/>
  <c r="AA104" i="4"/>
  <c r="AB104" i="4" s="1"/>
  <c r="AA105" i="4"/>
  <c r="AB105" i="4" s="1"/>
  <c r="AA106" i="4"/>
  <c r="AB106" i="4" s="1"/>
  <c r="AA107" i="4"/>
  <c r="AB107" i="4" s="1"/>
  <c r="AA108" i="4"/>
  <c r="AB108" i="4" s="1"/>
  <c r="AA109" i="4"/>
  <c r="AB109" i="4" s="1"/>
  <c r="AA110" i="4"/>
  <c r="AB110" i="4" s="1"/>
  <c r="AA111" i="4"/>
  <c r="AB111" i="4" s="1"/>
  <c r="AA112" i="4"/>
  <c r="AB112" i="4" s="1"/>
  <c r="AA113" i="4"/>
  <c r="AB113" i="4" s="1"/>
  <c r="AA114" i="4"/>
  <c r="AB114" i="4" s="1"/>
  <c r="AA115" i="4"/>
  <c r="AB115" i="4" s="1"/>
  <c r="AA116" i="4"/>
  <c r="AB116" i="4" s="1"/>
  <c r="AA117" i="4"/>
  <c r="AB117" i="4" s="1"/>
  <c r="AA118" i="4"/>
  <c r="AB118" i="4" s="1"/>
  <c r="AA119" i="4"/>
  <c r="AB119" i="4" s="1"/>
  <c r="AA120" i="4"/>
  <c r="AB120" i="4" s="1"/>
  <c r="AA121" i="4"/>
  <c r="AB121" i="4" s="1"/>
  <c r="AA122" i="4"/>
  <c r="AB122" i="4" s="1"/>
  <c r="AA123" i="4"/>
  <c r="AB123" i="4" s="1"/>
  <c r="AA124" i="4"/>
  <c r="AB124" i="4" s="1"/>
  <c r="AA125" i="4"/>
  <c r="AB125" i="4" s="1"/>
  <c r="AA126" i="4"/>
  <c r="AB126" i="4" s="1"/>
  <c r="AA127" i="4"/>
  <c r="AB127" i="4" s="1"/>
  <c r="AA128" i="4"/>
  <c r="AB128" i="4" s="1"/>
  <c r="AA129" i="4"/>
  <c r="AB129" i="4" s="1"/>
  <c r="AA130" i="4"/>
  <c r="AB130" i="4" s="1"/>
  <c r="AA131" i="4"/>
  <c r="AB131" i="4" s="1"/>
  <c r="AA132" i="4"/>
  <c r="AB132" i="4" s="1"/>
  <c r="AA133" i="4"/>
  <c r="AB133" i="4" s="1"/>
  <c r="AA134" i="4"/>
  <c r="AB134" i="4" s="1"/>
  <c r="AA135" i="4"/>
  <c r="AB135" i="4" s="1"/>
  <c r="AA136" i="4"/>
  <c r="AB136" i="4" s="1"/>
  <c r="AA137" i="4"/>
  <c r="AB137" i="4" s="1"/>
  <c r="AA138" i="4"/>
  <c r="AB138" i="4" s="1"/>
  <c r="AA139" i="4"/>
  <c r="AB139" i="4" s="1"/>
  <c r="AA140" i="4"/>
  <c r="AB140" i="4" s="1"/>
  <c r="AA141" i="4"/>
  <c r="AB141" i="4" s="1"/>
  <c r="AA142" i="4"/>
  <c r="AB142" i="4" s="1"/>
  <c r="AA143" i="4"/>
  <c r="AB143" i="4" s="1"/>
  <c r="AA144" i="4"/>
  <c r="AB144" i="4" s="1"/>
  <c r="AA145" i="4"/>
  <c r="AB145" i="4" s="1"/>
  <c r="AA146" i="4"/>
  <c r="AB146" i="4" s="1"/>
  <c r="AA147" i="4"/>
  <c r="AB147" i="4" s="1"/>
  <c r="AA148" i="4"/>
  <c r="AB148" i="4" s="1"/>
  <c r="AA149" i="4"/>
  <c r="AB149" i="4" s="1"/>
  <c r="AA150" i="4"/>
  <c r="AB150" i="4" s="1"/>
  <c r="AA151" i="4"/>
  <c r="AB151" i="4" s="1"/>
  <c r="AA152" i="4"/>
  <c r="AB152" i="4" s="1"/>
  <c r="AA153" i="4"/>
  <c r="AB153" i="4" s="1"/>
  <c r="AA154" i="4"/>
  <c r="AB154" i="4" s="1"/>
  <c r="AA155" i="4"/>
  <c r="AB155" i="4" s="1"/>
  <c r="AA156" i="4"/>
  <c r="AB156" i="4" s="1"/>
  <c r="AA157" i="4"/>
  <c r="AB157" i="4" s="1"/>
  <c r="AA158" i="4"/>
  <c r="AB158" i="4" s="1"/>
  <c r="AA159" i="4"/>
  <c r="AB159" i="4" s="1"/>
  <c r="AA160" i="4"/>
  <c r="AB160" i="4" s="1"/>
  <c r="AA161" i="4"/>
  <c r="AB161" i="4" s="1"/>
  <c r="AA162" i="4"/>
  <c r="AB162" i="4" s="1"/>
  <c r="AA163" i="4"/>
  <c r="AB163" i="4" s="1"/>
  <c r="AA164" i="4"/>
  <c r="AB164" i="4" s="1"/>
  <c r="AA165" i="4"/>
  <c r="AB165" i="4" s="1"/>
  <c r="AA166" i="4"/>
  <c r="AB166" i="4" s="1"/>
  <c r="AA167" i="4"/>
  <c r="AB167" i="4" s="1"/>
  <c r="AA168" i="4"/>
  <c r="AB168" i="4" s="1"/>
  <c r="AA169" i="4"/>
  <c r="AB169" i="4" s="1"/>
  <c r="AA170" i="4"/>
  <c r="AB170" i="4" s="1"/>
  <c r="AA171" i="4"/>
  <c r="AB171" i="4" s="1"/>
  <c r="AA172" i="4"/>
  <c r="AB172" i="4" s="1"/>
  <c r="AA173" i="4"/>
  <c r="AB173" i="4" s="1"/>
  <c r="AA174" i="4"/>
  <c r="AB174" i="4" s="1"/>
  <c r="AA175" i="4"/>
  <c r="AB175" i="4" s="1"/>
  <c r="AA176" i="4"/>
  <c r="AB176" i="4" s="1"/>
  <c r="AA177" i="4"/>
  <c r="AB177" i="4" s="1"/>
  <c r="AA178" i="4"/>
  <c r="AB178" i="4" s="1"/>
  <c r="AA179" i="4"/>
  <c r="AB179" i="4" s="1"/>
  <c r="AA180" i="4"/>
  <c r="AB180" i="4" s="1"/>
  <c r="AA181" i="4"/>
  <c r="AB181" i="4" s="1"/>
  <c r="AA182" i="4"/>
  <c r="AB182" i="4" s="1"/>
  <c r="AA183" i="4"/>
  <c r="AB183" i="4" s="1"/>
  <c r="AA184" i="4"/>
  <c r="AB184" i="4" s="1"/>
  <c r="AA185" i="4"/>
  <c r="AB185" i="4" s="1"/>
  <c r="AA186" i="4"/>
  <c r="AB186" i="4" s="1"/>
  <c r="AA187" i="4"/>
  <c r="AB187" i="4" s="1"/>
  <c r="AA188" i="4"/>
  <c r="AB188" i="4" s="1"/>
  <c r="AA189" i="4"/>
  <c r="AB189" i="4" s="1"/>
  <c r="AA190" i="4"/>
  <c r="AB190" i="4" s="1"/>
  <c r="AA191" i="4"/>
  <c r="AB191" i="4" s="1"/>
  <c r="AA192" i="4"/>
  <c r="AB192" i="4" s="1"/>
  <c r="AA193" i="4"/>
  <c r="AB193" i="4" s="1"/>
  <c r="AA194" i="4"/>
  <c r="AB194" i="4" s="1"/>
  <c r="AA195" i="4"/>
  <c r="AB195" i="4" s="1"/>
  <c r="AA196" i="4"/>
  <c r="AB196" i="4" s="1"/>
  <c r="AA197" i="4"/>
  <c r="AB197" i="4" s="1"/>
  <c r="AA198" i="4"/>
  <c r="AB198" i="4" s="1"/>
  <c r="AA199" i="4"/>
  <c r="AB199" i="4" s="1"/>
  <c r="AA200" i="4"/>
  <c r="AB200" i="4" s="1"/>
  <c r="AA201" i="4"/>
  <c r="AB201" i="4" s="1"/>
  <c r="AA202" i="4"/>
  <c r="AB202" i="4" s="1"/>
  <c r="AA203" i="4"/>
  <c r="AB203" i="4" s="1"/>
  <c r="AA204" i="4"/>
  <c r="AB204" i="4" s="1"/>
  <c r="AA205" i="4"/>
  <c r="AB205" i="4" s="1"/>
  <c r="AA206" i="4"/>
  <c r="AB206" i="4" s="1"/>
  <c r="AA207" i="4"/>
  <c r="AB207" i="4" s="1"/>
  <c r="AA208" i="4"/>
  <c r="AB208" i="4" s="1"/>
  <c r="AA209" i="4"/>
  <c r="AB209" i="4" s="1"/>
  <c r="AA210" i="4"/>
  <c r="AB210" i="4" s="1"/>
  <c r="AA211" i="4"/>
  <c r="AB211" i="4" s="1"/>
  <c r="AA212" i="4"/>
  <c r="AB212" i="4" s="1"/>
  <c r="AA213" i="4"/>
  <c r="AB213" i="4" s="1"/>
  <c r="AA214" i="4"/>
  <c r="AB214" i="4" s="1"/>
  <c r="AA215" i="4"/>
  <c r="AB215" i="4" s="1"/>
  <c r="AA216" i="4"/>
  <c r="AB216" i="4" s="1"/>
  <c r="AA217" i="4"/>
  <c r="AB217" i="4" s="1"/>
  <c r="AA218" i="4"/>
  <c r="AB218" i="4" s="1"/>
  <c r="AA219" i="4"/>
  <c r="AB219" i="4" s="1"/>
  <c r="AA220" i="4"/>
  <c r="AB220" i="4" s="1"/>
  <c r="AA221" i="4"/>
  <c r="AB221" i="4" s="1"/>
  <c r="AA222" i="4"/>
  <c r="AB222" i="4" s="1"/>
  <c r="AA223" i="4"/>
  <c r="AB223" i="4" s="1"/>
  <c r="AA224" i="4"/>
  <c r="AB224" i="4" s="1"/>
  <c r="AA225" i="4"/>
  <c r="AB225" i="4" s="1"/>
  <c r="AA226" i="4"/>
  <c r="AB226" i="4" s="1"/>
  <c r="AA227" i="4"/>
  <c r="AB227" i="4" s="1"/>
  <c r="AA228" i="4"/>
  <c r="AB228" i="4" s="1"/>
  <c r="AA229" i="4"/>
  <c r="AB229" i="4" s="1"/>
  <c r="AA230" i="4"/>
  <c r="AB230" i="4" s="1"/>
  <c r="AA231" i="4"/>
  <c r="AB231" i="4" s="1"/>
  <c r="AA232" i="4"/>
  <c r="AB232" i="4" s="1"/>
  <c r="AA233" i="4"/>
  <c r="AB233" i="4" s="1"/>
  <c r="AA234" i="4"/>
  <c r="AB234" i="4" s="1"/>
  <c r="AA235" i="4"/>
  <c r="AB235" i="4" s="1"/>
  <c r="AA236" i="4"/>
  <c r="AB236" i="4" s="1"/>
  <c r="AA237" i="4"/>
  <c r="AB237" i="4" s="1"/>
  <c r="AA238" i="4"/>
  <c r="AB238" i="4" s="1"/>
  <c r="AA239" i="4"/>
  <c r="AB239" i="4" s="1"/>
  <c r="AA240" i="4"/>
  <c r="AB240" i="4" s="1"/>
  <c r="AA241" i="4"/>
  <c r="AB241" i="4" s="1"/>
  <c r="AA242" i="4"/>
  <c r="AB242" i="4" s="1"/>
  <c r="AA243" i="4"/>
  <c r="AB243" i="4" s="1"/>
  <c r="AA244" i="4"/>
  <c r="AB244" i="4" s="1"/>
  <c r="AA245" i="4"/>
  <c r="AB245" i="4" s="1"/>
  <c r="AA246" i="4"/>
  <c r="AB246" i="4" s="1"/>
  <c r="AA247" i="4"/>
  <c r="AB247" i="4" s="1"/>
  <c r="AA248" i="4"/>
  <c r="AB248" i="4" s="1"/>
  <c r="AA249" i="4"/>
  <c r="AB249" i="4" s="1"/>
  <c r="AA250" i="4"/>
  <c r="AB250" i="4" s="1"/>
  <c r="AA251" i="4"/>
  <c r="AB251" i="4" s="1"/>
  <c r="AA252" i="4"/>
  <c r="AB252" i="4" s="1"/>
  <c r="AA253" i="4"/>
  <c r="AB253" i="4" s="1"/>
  <c r="AA254" i="4"/>
  <c r="AB254" i="4" s="1"/>
  <c r="AA255" i="4"/>
  <c r="AB255" i="4" s="1"/>
  <c r="AA256" i="4"/>
  <c r="AB256" i="4" s="1"/>
  <c r="AA257" i="4"/>
  <c r="AB257" i="4" s="1"/>
  <c r="AA258" i="4"/>
  <c r="AB258" i="4" s="1"/>
  <c r="AA259" i="4"/>
  <c r="AB259" i="4" s="1"/>
  <c r="AA260" i="4"/>
  <c r="AB260" i="4" s="1"/>
  <c r="AA261" i="4"/>
  <c r="AB261" i="4" s="1"/>
  <c r="AA262" i="4"/>
  <c r="AB262" i="4" s="1"/>
  <c r="AA263" i="4"/>
  <c r="AB263" i="4" s="1"/>
  <c r="AA264" i="4"/>
  <c r="AB264" i="4" s="1"/>
  <c r="AA265" i="4"/>
  <c r="AB265" i="4" s="1"/>
  <c r="AA266" i="4"/>
  <c r="AB266" i="4" s="1"/>
  <c r="AA267" i="4"/>
  <c r="AB267" i="4" s="1"/>
  <c r="AA268" i="4"/>
  <c r="AB268" i="4" s="1"/>
  <c r="AA269" i="4"/>
  <c r="AB269" i="4" s="1"/>
  <c r="AA270" i="4"/>
  <c r="AB270" i="4" s="1"/>
  <c r="AA271" i="4"/>
  <c r="AB271" i="4" s="1"/>
  <c r="AA272" i="4"/>
  <c r="AB272" i="4" s="1"/>
  <c r="AA273" i="4"/>
  <c r="AB273" i="4" s="1"/>
  <c r="AA274" i="4"/>
  <c r="AB274" i="4" s="1"/>
  <c r="AA275" i="4"/>
  <c r="AB275" i="4" s="1"/>
  <c r="AA276" i="4"/>
  <c r="AB276" i="4" s="1"/>
  <c r="AA277" i="4"/>
  <c r="AB277" i="4" s="1"/>
  <c r="AA278" i="4"/>
  <c r="AB278" i="4" s="1"/>
  <c r="AA279" i="4"/>
  <c r="AB279" i="4" s="1"/>
  <c r="AA280" i="4"/>
  <c r="AB280" i="4" s="1"/>
  <c r="AA281" i="4"/>
  <c r="AB281" i="4" s="1"/>
  <c r="AA282" i="4"/>
  <c r="AB282" i="4" s="1"/>
  <c r="AA283" i="4"/>
  <c r="AB283" i="4" s="1"/>
  <c r="AA284" i="4"/>
  <c r="AB284" i="4" s="1"/>
  <c r="AA285" i="4"/>
  <c r="AB285" i="4" s="1"/>
  <c r="AA286" i="4"/>
  <c r="AB286" i="4" s="1"/>
  <c r="AA287" i="4"/>
  <c r="AB287" i="4" s="1"/>
  <c r="AA288" i="4"/>
  <c r="AB288" i="4" s="1"/>
  <c r="AA289" i="4"/>
  <c r="AB289" i="4" s="1"/>
  <c r="AA290" i="4"/>
  <c r="AB290" i="4" s="1"/>
  <c r="AA291" i="4"/>
  <c r="AB291" i="4" s="1"/>
  <c r="AA292" i="4"/>
  <c r="AB292" i="4" s="1"/>
  <c r="AA293" i="4"/>
  <c r="AB293" i="4" s="1"/>
  <c r="AA294" i="4"/>
  <c r="AB294" i="4" s="1"/>
  <c r="AA295" i="4"/>
  <c r="AB295" i="4" s="1"/>
  <c r="AA296" i="4"/>
  <c r="AB296" i="4" s="1"/>
  <c r="AA297" i="4"/>
  <c r="AB297" i="4" s="1"/>
  <c r="AA298" i="4"/>
  <c r="AB298" i="4" s="1"/>
  <c r="AA299" i="4"/>
  <c r="AB299" i="4" s="1"/>
  <c r="AA300" i="4"/>
  <c r="AB300" i="4" s="1"/>
  <c r="AA301" i="4"/>
  <c r="AB301" i="4" s="1"/>
  <c r="AA302" i="4"/>
  <c r="AB302" i="4" s="1"/>
  <c r="AA303" i="4"/>
  <c r="AB303" i="4" s="1"/>
  <c r="AA304" i="4"/>
  <c r="AB304" i="4" s="1"/>
  <c r="AA305" i="4"/>
  <c r="AB305" i="4" s="1"/>
  <c r="AA306" i="4"/>
  <c r="AB306" i="4" s="1"/>
  <c r="AA307" i="4"/>
  <c r="AB307" i="4" s="1"/>
  <c r="AA308" i="4"/>
  <c r="AB308" i="4" s="1"/>
  <c r="AA309" i="4"/>
  <c r="AB309" i="4" s="1"/>
  <c r="AA310" i="4"/>
  <c r="AB310" i="4" s="1"/>
  <c r="AA311" i="4"/>
  <c r="AB311" i="4" s="1"/>
  <c r="AA312" i="4"/>
  <c r="AB312" i="4" s="1"/>
  <c r="AA313" i="4"/>
  <c r="AB313" i="4" s="1"/>
  <c r="AA314" i="4"/>
  <c r="AB314" i="4" s="1"/>
  <c r="AA315" i="4"/>
  <c r="AB315" i="4" s="1"/>
  <c r="AA316" i="4"/>
  <c r="AB316" i="4" s="1"/>
  <c r="AA317" i="4"/>
  <c r="AB317" i="4" s="1"/>
  <c r="AA318" i="4"/>
  <c r="AB318" i="4" s="1"/>
  <c r="AA319" i="4"/>
  <c r="AB319" i="4" s="1"/>
  <c r="AA320" i="4"/>
  <c r="AB320" i="4" s="1"/>
  <c r="AA321" i="4"/>
  <c r="AB321" i="4" s="1"/>
  <c r="AA322" i="4"/>
  <c r="AB322" i="4" s="1"/>
  <c r="AA323" i="4"/>
  <c r="AB323" i="4" s="1"/>
  <c r="AA324" i="4"/>
  <c r="AB324" i="4" s="1"/>
  <c r="AA325" i="4"/>
  <c r="AB325" i="4" s="1"/>
  <c r="AA326" i="4"/>
  <c r="AB326" i="4" s="1"/>
  <c r="AA327" i="4"/>
  <c r="AB327" i="4" s="1"/>
  <c r="AA328" i="4"/>
  <c r="AB328" i="4" s="1"/>
  <c r="AA329" i="4"/>
  <c r="AB329" i="4" s="1"/>
  <c r="AA330" i="4"/>
  <c r="AB330" i="4" s="1"/>
  <c r="AA331" i="4"/>
  <c r="AB331" i="4" s="1"/>
  <c r="AA332" i="4"/>
  <c r="AB332" i="4" s="1"/>
  <c r="AA333" i="4"/>
  <c r="AB333" i="4" s="1"/>
  <c r="AA334" i="4"/>
  <c r="AB334" i="4" s="1"/>
  <c r="AA335" i="4"/>
  <c r="AB335" i="4" s="1"/>
  <c r="AA336" i="4"/>
  <c r="AB336" i="4" s="1"/>
  <c r="AA337" i="4"/>
  <c r="AB337" i="4" s="1"/>
  <c r="AA338" i="4"/>
  <c r="AB338" i="4" s="1"/>
  <c r="AA5" i="4"/>
  <c r="AB5" i="4" s="1"/>
  <c r="O5" i="6"/>
  <c r="P5" i="6" s="1"/>
  <c r="AO343" i="4" l="1"/>
  <c r="AE215" i="6"/>
  <c r="AI207" i="6"/>
  <c r="AE216" i="6"/>
  <c r="AF216" i="6" s="1"/>
  <c r="AG216" i="6" s="1"/>
  <c r="AI217" i="6"/>
  <c r="AI213" i="6"/>
  <c r="AI209" i="6"/>
  <c r="AI211" i="6"/>
  <c r="AI206" i="6"/>
  <c r="AE206" i="6"/>
  <c r="AF206" i="6" s="1"/>
  <c r="AG206" i="6" s="1"/>
  <c r="AE212" i="6"/>
  <c r="AF212" i="6" s="1"/>
  <c r="AG212" i="6" s="1"/>
  <c r="AE214" i="6"/>
  <c r="AF214" i="6" s="1"/>
  <c r="AG214" i="6" s="1"/>
  <c r="AI210" i="6"/>
  <c r="AE210" i="6"/>
  <c r="AF210" i="6" s="1"/>
  <c r="AG210" i="6" s="1"/>
  <c r="AP224" i="6"/>
  <c r="AP346" i="4"/>
  <c r="AP364" i="4"/>
  <c r="AD355" i="4"/>
  <c r="AD351" i="4"/>
  <c r="AO347" i="4"/>
  <c r="L364" i="4"/>
  <c r="AK364" i="4" s="1"/>
  <c r="AP354" i="4"/>
  <c r="AP350" i="4"/>
  <c r="AO341" i="4"/>
  <c r="AD341" i="4"/>
  <c r="AO348" i="4"/>
  <c r="AD348" i="4"/>
  <c r="AE344" i="4"/>
  <c r="AF344" i="4" s="1"/>
  <c r="AG344" i="4" s="1"/>
  <c r="AO344" i="4"/>
  <c r="AD344" i="4"/>
  <c r="AO356" i="4"/>
  <c r="AD356" i="4"/>
  <c r="AD354" i="4"/>
  <c r="AO354" i="4"/>
  <c r="AE348" i="4"/>
  <c r="AF348" i="4" s="1"/>
  <c r="AG348" i="4" s="1"/>
  <c r="AP362" i="4"/>
  <c r="AP360" i="4"/>
  <c r="AP356" i="4"/>
  <c r="AP349" i="4"/>
  <c r="AD349" i="4"/>
  <c r="AD345" i="4"/>
  <c r="AP344" i="4"/>
  <c r="AP340" i="4"/>
  <c r="AP236" i="6"/>
  <c r="AN214" i="6"/>
  <c r="AD216" i="6"/>
  <c r="AN216" i="6"/>
  <c r="AP246" i="6"/>
  <c r="AN248" i="6"/>
  <c r="AP232" i="6"/>
  <c r="AP218" i="6"/>
  <c r="AN215" i="6"/>
  <c r="AD215" i="6"/>
  <c r="AP242" i="6"/>
  <c r="AN234" i="6"/>
  <c r="AN212" i="6"/>
  <c r="AN238" i="6"/>
  <c r="AP228" i="6"/>
  <c r="AD223" i="6"/>
  <c r="AP220" i="6"/>
  <c r="AN207" i="6"/>
  <c r="AD207" i="6"/>
  <c r="AD250" i="6"/>
  <c r="AN250" i="6"/>
  <c r="AE230" i="6"/>
  <c r="AF230" i="6" s="1"/>
  <c r="AG230" i="6" s="1"/>
  <c r="AE226" i="6"/>
  <c r="AF226" i="6" s="1"/>
  <c r="AG226" i="6" s="1"/>
  <c r="AD224" i="6"/>
  <c r="AN224" i="6"/>
  <c r="AD240" i="6"/>
  <c r="AN240" i="6"/>
  <c r="AE218" i="6"/>
  <c r="AF218" i="6" s="1"/>
  <c r="AG218" i="6" s="1"/>
  <c r="AI218" i="6"/>
  <c r="AD246" i="6"/>
  <c r="AN246" i="6"/>
  <c r="AN217" i="6"/>
  <c r="AP250" i="6"/>
  <c r="AP244" i="6"/>
  <c r="AD231" i="6"/>
  <c r="AP226" i="6"/>
  <c r="AP222" i="6"/>
  <c r="AD221" i="6"/>
  <c r="AE220" i="6"/>
  <c r="AF220" i="6" s="1"/>
  <c r="AG220" i="6" s="1"/>
  <c r="AN213" i="6"/>
  <c r="AN209" i="6"/>
  <c r="AN206" i="6"/>
  <c r="AE228" i="6"/>
  <c r="AF228" i="6" s="1"/>
  <c r="AG228" i="6" s="1"/>
  <c r="AE224" i="6"/>
  <c r="AF224" i="6" s="1"/>
  <c r="AG224" i="6" s="1"/>
  <c r="AN242" i="6"/>
  <c r="AP240" i="6"/>
  <c r="AP248" i="6"/>
  <c r="AN244" i="6"/>
  <c r="AP238" i="6"/>
  <c r="AD233" i="6"/>
  <c r="AN230" i="6"/>
  <c r="AN226" i="6"/>
  <c r="AN205" i="6"/>
  <c r="AP212" i="6"/>
  <c r="AP216" i="6"/>
  <c r="AI214" i="6"/>
  <c r="AP210" i="6"/>
  <c r="AP206" i="6"/>
  <c r="AE247" i="6"/>
  <c r="AF247" i="6" s="1"/>
  <c r="AG247" i="6" s="1"/>
  <c r="AD249" i="6"/>
  <c r="AN249" i="6"/>
  <c r="AE245" i="6"/>
  <c r="AF245" i="6" s="1"/>
  <c r="AG245" i="6" s="1"/>
  <c r="AI240" i="6"/>
  <c r="AE240" i="6"/>
  <c r="AF240" i="6" s="1"/>
  <c r="AG240" i="6" s="1"/>
  <c r="AN239" i="6"/>
  <c r="AD239" i="6"/>
  <c r="AI248" i="6"/>
  <c r="AE248" i="6"/>
  <c r="AF248" i="6" s="1"/>
  <c r="AG248" i="6" s="1"/>
  <c r="AN247" i="6"/>
  <c r="AD247" i="6"/>
  <c r="AE243" i="6"/>
  <c r="AF243" i="6" s="1"/>
  <c r="AG243" i="6" s="1"/>
  <c r="AE242" i="6"/>
  <c r="AF242" i="6" s="1"/>
  <c r="AG242" i="6" s="1"/>
  <c r="AI242" i="6"/>
  <c r="AD241" i="6"/>
  <c r="AN241" i="6"/>
  <c r="AE237" i="6"/>
  <c r="AF237" i="6" s="1"/>
  <c r="AG237" i="6" s="1"/>
  <c r="AE234" i="6"/>
  <c r="AF234" i="6" s="1"/>
  <c r="AG234" i="6" s="1"/>
  <c r="AK234" i="6"/>
  <c r="AE246" i="6"/>
  <c r="AF246" i="6" s="1"/>
  <c r="AG246" i="6" s="1"/>
  <c r="AI246" i="6"/>
  <c r="AD245" i="6"/>
  <c r="AN245" i="6"/>
  <c r="AE241" i="6"/>
  <c r="AF241" i="6" s="1"/>
  <c r="AG241" i="6" s="1"/>
  <c r="AE250" i="6"/>
  <c r="AF250" i="6" s="1"/>
  <c r="AG250" i="6" s="1"/>
  <c r="AI250" i="6"/>
  <c r="AE249" i="6"/>
  <c r="AF249" i="6" s="1"/>
  <c r="AG249" i="6" s="1"/>
  <c r="AI244" i="6"/>
  <c r="AE244" i="6"/>
  <c r="AF244" i="6" s="1"/>
  <c r="AG244" i="6" s="1"/>
  <c r="AN243" i="6"/>
  <c r="AD243" i="6"/>
  <c r="AE239" i="6"/>
  <c r="AF239" i="6" s="1"/>
  <c r="AG239" i="6" s="1"/>
  <c r="AE238" i="6"/>
  <c r="AF238" i="6" s="1"/>
  <c r="AG238" i="6" s="1"/>
  <c r="AI238" i="6"/>
  <c r="AD237" i="6"/>
  <c r="AN237" i="6"/>
  <c r="AI236" i="6"/>
  <c r="AE236" i="6"/>
  <c r="AF236" i="6" s="1"/>
  <c r="AG236" i="6" s="1"/>
  <c r="AD235" i="6"/>
  <c r="AN235" i="6"/>
  <c r="AN219" i="6"/>
  <c r="AD219" i="6"/>
  <c r="AF215" i="6"/>
  <c r="AG215" i="6" s="1"/>
  <c r="F208" i="6"/>
  <c r="AE208" i="6" s="1"/>
  <c r="AP208" i="6"/>
  <c r="AP247" i="6"/>
  <c r="AP243" i="6"/>
  <c r="AP239" i="6"/>
  <c r="AD236" i="6"/>
  <c r="AN232" i="6"/>
  <c r="AE232" i="6"/>
  <c r="AF232" i="6" s="1"/>
  <c r="AG232" i="6" s="1"/>
  <c r="L231" i="6"/>
  <c r="AK231" i="6" s="1"/>
  <c r="AP231" i="6"/>
  <c r="AP230" i="6"/>
  <c r="AD229" i="6"/>
  <c r="AJ228" i="6"/>
  <c r="AP219" i="6"/>
  <c r="AN218" i="6"/>
  <c r="AD218" i="6"/>
  <c r="AI215" i="6"/>
  <c r="L235" i="6"/>
  <c r="AK235" i="6" s="1"/>
  <c r="AP235" i="6"/>
  <c r="AP234" i="6"/>
  <c r="AE233" i="6"/>
  <c r="AF233" i="6" s="1"/>
  <c r="AG233" i="6" s="1"/>
  <c r="L229" i="6"/>
  <c r="AK229" i="6" s="1"/>
  <c r="AP229" i="6"/>
  <c r="AD227" i="6"/>
  <c r="L225" i="6"/>
  <c r="AK225" i="6" s="1"/>
  <c r="AP225" i="6"/>
  <c r="AE219" i="6"/>
  <c r="AF219" i="6" s="1"/>
  <c r="AG219" i="6" s="1"/>
  <c r="AI219" i="6"/>
  <c r="L217" i="6"/>
  <c r="AE217" i="6" s="1"/>
  <c r="AP217" i="6"/>
  <c r="AN211" i="6"/>
  <c r="AL206" i="6"/>
  <c r="AP249" i="6"/>
  <c r="AP245" i="6"/>
  <c r="AP241" i="6"/>
  <c r="AP237" i="6"/>
  <c r="AP233" i="6"/>
  <c r="AI229" i="6"/>
  <c r="AN228" i="6"/>
  <c r="L227" i="6"/>
  <c r="AK227" i="6" s="1"/>
  <c r="AP227" i="6"/>
  <c r="AD225" i="6"/>
  <c r="AN225" i="6"/>
  <c r="AE223" i="6"/>
  <c r="AF223" i="6" s="1"/>
  <c r="AG223" i="6" s="1"/>
  <c r="AI223" i="6"/>
  <c r="AN222" i="6"/>
  <c r="AD222" i="6"/>
  <c r="AP215" i="6"/>
  <c r="AN210" i="6"/>
  <c r="AJ210" i="6"/>
  <c r="AP223" i="6"/>
  <c r="AE222" i="6"/>
  <c r="AF222" i="6" s="1"/>
  <c r="AG222" i="6" s="1"/>
  <c r="AN220" i="6"/>
  <c r="L213" i="6"/>
  <c r="AE213" i="6" s="1"/>
  <c r="AP213" i="6"/>
  <c r="AI212" i="6"/>
  <c r="AN208" i="6"/>
  <c r="L205" i="6"/>
  <c r="AK205" i="6" s="1"/>
  <c r="AP205" i="6"/>
  <c r="P207" i="6"/>
  <c r="AL207" i="6" s="1"/>
  <c r="AP207" i="6"/>
  <c r="L221" i="6"/>
  <c r="AK221" i="6" s="1"/>
  <c r="AP221" i="6"/>
  <c r="AI216" i="6"/>
  <c r="AP214" i="6"/>
  <c r="P211" i="6"/>
  <c r="AL211" i="6" s="1"/>
  <c r="AP211" i="6"/>
  <c r="L209" i="6"/>
  <c r="AE209" i="6" s="1"/>
  <c r="AP209" i="6"/>
  <c r="AI205" i="6"/>
  <c r="AE365" i="4"/>
  <c r="AF365" i="4" s="1"/>
  <c r="AG365" i="4" s="1"/>
  <c r="AO363" i="4"/>
  <c r="AD363" i="4"/>
  <c r="AI360" i="4"/>
  <c r="AE360" i="4"/>
  <c r="AF360" i="4" s="1"/>
  <c r="AG360" i="4" s="1"/>
  <c r="AD357" i="4"/>
  <c r="AO357" i="4"/>
  <c r="AI364" i="4"/>
  <c r="AE364" i="4"/>
  <c r="AF364" i="4" s="1"/>
  <c r="AG364" i="4" s="1"/>
  <c r="AD361" i="4"/>
  <c r="AO361" i="4"/>
  <c r="AE359" i="4"/>
  <c r="AF359" i="4" s="1"/>
  <c r="AG359" i="4" s="1"/>
  <c r="AD358" i="4"/>
  <c r="AO358" i="4"/>
  <c r="AE361" i="4"/>
  <c r="AF361" i="4" s="1"/>
  <c r="AG361" i="4" s="1"/>
  <c r="AO359" i="4"/>
  <c r="AD359" i="4"/>
  <c r="AE353" i="4"/>
  <c r="AF353" i="4" s="1"/>
  <c r="AG353" i="4" s="1"/>
  <c r="AI353" i="4"/>
  <c r="AD365" i="4"/>
  <c r="AO365" i="4"/>
  <c r="AE363" i="4"/>
  <c r="AF363" i="4" s="1"/>
  <c r="AG363" i="4" s="1"/>
  <c r="AI362" i="4"/>
  <c r="AE362" i="4"/>
  <c r="AF362" i="4" s="1"/>
  <c r="AG362" i="4" s="1"/>
  <c r="AE356" i="4"/>
  <c r="AF356" i="4" s="1"/>
  <c r="AG356" i="4" s="1"/>
  <c r="AE352" i="4"/>
  <c r="AF352" i="4" s="1"/>
  <c r="AG352" i="4" s="1"/>
  <c r="AI352" i="4"/>
  <c r="L351" i="4"/>
  <c r="AP351" i="4"/>
  <c r="L343" i="4"/>
  <c r="AP343" i="4"/>
  <c r="AO364" i="4"/>
  <c r="AP363" i="4"/>
  <c r="AD362" i="4"/>
  <c r="AO360" i="4"/>
  <c r="AP359" i="4"/>
  <c r="AI356" i="4"/>
  <c r="L355" i="4"/>
  <c r="AK355" i="4" s="1"/>
  <c r="AP355" i="4"/>
  <c r="AE354" i="4"/>
  <c r="AF354" i="4" s="1"/>
  <c r="AG354" i="4" s="1"/>
  <c r="AO350" i="4"/>
  <c r="L347" i="4"/>
  <c r="AP347" i="4"/>
  <c r="AI346" i="4"/>
  <c r="AE346" i="4"/>
  <c r="AF346" i="4" s="1"/>
  <c r="AG346" i="4" s="1"/>
  <c r="AD342" i="4"/>
  <c r="AO342" i="4"/>
  <c r="L339" i="4"/>
  <c r="AK339" i="4" s="1"/>
  <c r="AP339" i="4"/>
  <c r="AI342" i="4"/>
  <c r="AE342" i="4"/>
  <c r="AF342" i="4" s="1"/>
  <c r="AG342" i="4" s="1"/>
  <c r="AO340" i="4"/>
  <c r="AD340" i="4"/>
  <c r="AP358" i="4"/>
  <c r="AE358" i="4"/>
  <c r="AF358" i="4" s="1"/>
  <c r="AG358" i="4" s="1"/>
  <c r="AE357" i="4"/>
  <c r="AF357" i="4" s="1"/>
  <c r="AG357" i="4" s="1"/>
  <c r="AP353" i="4"/>
  <c r="AD346" i="4"/>
  <c r="AO346" i="4"/>
  <c r="P341" i="4"/>
  <c r="AL341" i="4" s="1"/>
  <c r="AP341" i="4"/>
  <c r="AO339" i="4"/>
  <c r="AE349" i="4"/>
  <c r="AF349" i="4" s="1"/>
  <c r="AG349" i="4" s="1"/>
  <c r="AP342" i="4"/>
  <c r="AP365" i="4"/>
  <c r="AP361" i="4"/>
  <c r="AP357" i="4"/>
  <c r="AO353" i="4"/>
  <c r="AP352" i="4"/>
  <c r="AD352" i="4"/>
  <c r="AI350" i="4"/>
  <c r="AE350" i="4"/>
  <c r="AF350" i="4" s="1"/>
  <c r="AG350" i="4" s="1"/>
  <c r="AP348" i="4"/>
  <c r="P345" i="4"/>
  <c r="AL345" i="4" s="1"/>
  <c r="AP345" i="4"/>
  <c r="AE340" i="4"/>
  <c r="AF340" i="4" s="1"/>
  <c r="AG340" i="4" s="1"/>
  <c r="AI339" i="4"/>
  <c r="O6" i="4"/>
  <c r="P6" i="4" s="1"/>
  <c r="O7" i="4"/>
  <c r="P7" i="4" s="1"/>
  <c r="O8" i="4"/>
  <c r="P8" i="4" s="1"/>
  <c r="O9" i="4"/>
  <c r="P9" i="4" s="1"/>
  <c r="O10" i="4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17" i="4"/>
  <c r="P17" i="4" s="1"/>
  <c r="O18" i="4"/>
  <c r="P18" i="4" s="1"/>
  <c r="O19" i="4"/>
  <c r="P19" i="4" s="1"/>
  <c r="O20" i="4"/>
  <c r="P20" i="4" s="1"/>
  <c r="O21" i="4"/>
  <c r="P21" i="4" s="1"/>
  <c r="O22" i="4"/>
  <c r="P22" i="4" s="1"/>
  <c r="O23" i="4"/>
  <c r="P23" i="4" s="1"/>
  <c r="O24" i="4"/>
  <c r="P24" i="4" s="1"/>
  <c r="O25" i="4"/>
  <c r="P25" i="4" s="1"/>
  <c r="O26" i="4"/>
  <c r="P2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33" i="4"/>
  <c r="P33" i="4" s="1"/>
  <c r="O34" i="4"/>
  <c r="P34" i="4" s="1"/>
  <c r="O35" i="4"/>
  <c r="P35" i="4" s="1"/>
  <c r="O36" i="4"/>
  <c r="P36" i="4" s="1"/>
  <c r="O37" i="4"/>
  <c r="P37" i="4" s="1"/>
  <c r="O38" i="4"/>
  <c r="P38" i="4" s="1"/>
  <c r="O39" i="4"/>
  <c r="P39" i="4" s="1"/>
  <c r="O40" i="4"/>
  <c r="P40" i="4" s="1"/>
  <c r="O41" i="4"/>
  <c r="P41" i="4" s="1"/>
  <c r="O42" i="4"/>
  <c r="P42" i="4" s="1"/>
  <c r="O43" i="4"/>
  <c r="P43" i="4" s="1"/>
  <c r="O44" i="4"/>
  <c r="P44" i="4" s="1"/>
  <c r="O45" i="4"/>
  <c r="P45" i="4" s="1"/>
  <c r="O46" i="4"/>
  <c r="P46" i="4" s="1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60" i="4"/>
  <c r="P60" i="4" s="1"/>
  <c r="O61" i="4"/>
  <c r="P61" i="4" s="1"/>
  <c r="O62" i="4"/>
  <c r="P62" i="4" s="1"/>
  <c r="O63" i="4"/>
  <c r="P63" i="4" s="1"/>
  <c r="O64" i="4"/>
  <c r="P64" i="4" s="1"/>
  <c r="O65" i="4"/>
  <c r="P65" i="4" s="1"/>
  <c r="O66" i="4"/>
  <c r="P66" i="4" s="1"/>
  <c r="O67" i="4"/>
  <c r="P67" i="4" s="1"/>
  <c r="O68" i="4"/>
  <c r="P68" i="4" s="1"/>
  <c r="O69" i="4"/>
  <c r="P69" i="4" s="1"/>
  <c r="O70" i="4"/>
  <c r="P70" i="4" s="1"/>
  <c r="O71" i="4"/>
  <c r="P71" i="4" s="1"/>
  <c r="O72" i="4"/>
  <c r="P72" i="4" s="1"/>
  <c r="O73" i="4"/>
  <c r="P73" i="4" s="1"/>
  <c r="O74" i="4"/>
  <c r="P74" i="4" s="1"/>
  <c r="O75" i="4"/>
  <c r="P75" i="4" s="1"/>
  <c r="O76" i="4"/>
  <c r="P76" i="4" s="1"/>
  <c r="O77" i="4"/>
  <c r="P77" i="4" s="1"/>
  <c r="O78" i="4"/>
  <c r="P78" i="4" s="1"/>
  <c r="O79" i="4"/>
  <c r="P79" i="4" s="1"/>
  <c r="O80" i="4"/>
  <c r="P80" i="4" s="1"/>
  <c r="O81" i="4"/>
  <c r="P81" i="4" s="1"/>
  <c r="O82" i="4"/>
  <c r="P82" i="4" s="1"/>
  <c r="O83" i="4"/>
  <c r="P83" i="4" s="1"/>
  <c r="O84" i="4"/>
  <c r="P84" i="4" s="1"/>
  <c r="O85" i="4"/>
  <c r="P85" i="4" s="1"/>
  <c r="O86" i="4"/>
  <c r="P86" i="4" s="1"/>
  <c r="O87" i="4"/>
  <c r="P87" i="4" s="1"/>
  <c r="O88" i="4"/>
  <c r="P88" i="4" s="1"/>
  <c r="O89" i="4"/>
  <c r="P89" i="4" s="1"/>
  <c r="O90" i="4"/>
  <c r="P90" i="4" s="1"/>
  <c r="O91" i="4"/>
  <c r="P91" i="4" s="1"/>
  <c r="O92" i="4"/>
  <c r="P92" i="4" s="1"/>
  <c r="O93" i="4"/>
  <c r="P93" i="4" s="1"/>
  <c r="O94" i="4"/>
  <c r="P94" i="4" s="1"/>
  <c r="O95" i="4"/>
  <c r="P95" i="4" s="1"/>
  <c r="O96" i="4"/>
  <c r="P96" i="4" s="1"/>
  <c r="O97" i="4"/>
  <c r="P97" i="4" s="1"/>
  <c r="O98" i="4"/>
  <c r="P98" i="4" s="1"/>
  <c r="O99" i="4"/>
  <c r="P99" i="4" s="1"/>
  <c r="O100" i="4"/>
  <c r="P100" i="4" s="1"/>
  <c r="O101" i="4"/>
  <c r="P101" i="4" s="1"/>
  <c r="O102" i="4"/>
  <c r="P102" i="4" s="1"/>
  <c r="O103" i="4"/>
  <c r="P103" i="4" s="1"/>
  <c r="O104" i="4"/>
  <c r="P104" i="4" s="1"/>
  <c r="O105" i="4"/>
  <c r="P105" i="4" s="1"/>
  <c r="O106" i="4"/>
  <c r="P106" i="4" s="1"/>
  <c r="O107" i="4"/>
  <c r="P107" i="4" s="1"/>
  <c r="O108" i="4"/>
  <c r="P108" i="4" s="1"/>
  <c r="O109" i="4"/>
  <c r="P109" i="4" s="1"/>
  <c r="O110" i="4"/>
  <c r="P110" i="4" s="1"/>
  <c r="O111" i="4"/>
  <c r="P111" i="4" s="1"/>
  <c r="O112" i="4"/>
  <c r="P112" i="4" s="1"/>
  <c r="O113" i="4"/>
  <c r="P113" i="4" s="1"/>
  <c r="O114" i="4"/>
  <c r="P114" i="4" s="1"/>
  <c r="O115" i="4"/>
  <c r="P115" i="4" s="1"/>
  <c r="O116" i="4"/>
  <c r="P116" i="4" s="1"/>
  <c r="O117" i="4"/>
  <c r="P117" i="4" s="1"/>
  <c r="O118" i="4"/>
  <c r="P118" i="4" s="1"/>
  <c r="O119" i="4"/>
  <c r="P119" i="4" s="1"/>
  <c r="O120" i="4"/>
  <c r="P120" i="4" s="1"/>
  <c r="O121" i="4"/>
  <c r="P121" i="4" s="1"/>
  <c r="O122" i="4"/>
  <c r="P122" i="4" s="1"/>
  <c r="O123" i="4"/>
  <c r="P123" i="4" s="1"/>
  <c r="O124" i="4"/>
  <c r="P124" i="4" s="1"/>
  <c r="O125" i="4"/>
  <c r="P125" i="4" s="1"/>
  <c r="O126" i="4"/>
  <c r="P126" i="4" s="1"/>
  <c r="O127" i="4"/>
  <c r="P127" i="4" s="1"/>
  <c r="O128" i="4"/>
  <c r="P128" i="4" s="1"/>
  <c r="O129" i="4"/>
  <c r="P129" i="4" s="1"/>
  <c r="O130" i="4"/>
  <c r="P130" i="4" s="1"/>
  <c r="O131" i="4"/>
  <c r="P131" i="4" s="1"/>
  <c r="O132" i="4"/>
  <c r="P132" i="4" s="1"/>
  <c r="O133" i="4"/>
  <c r="P133" i="4" s="1"/>
  <c r="O134" i="4"/>
  <c r="P134" i="4" s="1"/>
  <c r="O135" i="4"/>
  <c r="P135" i="4" s="1"/>
  <c r="O136" i="4"/>
  <c r="P136" i="4" s="1"/>
  <c r="O137" i="4"/>
  <c r="P137" i="4" s="1"/>
  <c r="O138" i="4"/>
  <c r="P138" i="4" s="1"/>
  <c r="O139" i="4"/>
  <c r="P139" i="4" s="1"/>
  <c r="O140" i="4"/>
  <c r="P140" i="4" s="1"/>
  <c r="O141" i="4"/>
  <c r="P141" i="4" s="1"/>
  <c r="O142" i="4"/>
  <c r="P142" i="4" s="1"/>
  <c r="O143" i="4"/>
  <c r="P143" i="4" s="1"/>
  <c r="O144" i="4"/>
  <c r="P144" i="4" s="1"/>
  <c r="O145" i="4"/>
  <c r="P145" i="4" s="1"/>
  <c r="O146" i="4"/>
  <c r="P146" i="4" s="1"/>
  <c r="O147" i="4"/>
  <c r="P147" i="4" s="1"/>
  <c r="O148" i="4"/>
  <c r="P148" i="4" s="1"/>
  <c r="O149" i="4"/>
  <c r="P149" i="4" s="1"/>
  <c r="O150" i="4"/>
  <c r="P150" i="4" s="1"/>
  <c r="O151" i="4"/>
  <c r="P151" i="4" s="1"/>
  <c r="O152" i="4"/>
  <c r="P152" i="4" s="1"/>
  <c r="O153" i="4"/>
  <c r="P153" i="4" s="1"/>
  <c r="O154" i="4"/>
  <c r="P154" i="4" s="1"/>
  <c r="O155" i="4"/>
  <c r="P155" i="4" s="1"/>
  <c r="O156" i="4"/>
  <c r="P156" i="4" s="1"/>
  <c r="O157" i="4"/>
  <c r="P157" i="4" s="1"/>
  <c r="O158" i="4"/>
  <c r="P158" i="4" s="1"/>
  <c r="O159" i="4"/>
  <c r="P159" i="4" s="1"/>
  <c r="O160" i="4"/>
  <c r="P160" i="4" s="1"/>
  <c r="O161" i="4"/>
  <c r="P161" i="4" s="1"/>
  <c r="O162" i="4"/>
  <c r="P162" i="4" s="1"/>
  <c r="O163" i="4"/>
  <c r="P163" i="4" s="1"/>
  <c r="O164" i="4"/>
  <c r="P164" i="4" s="1"/>
  <c r="O165" i="4"/>
  <c r="P165" i="4" s="1"/>
  <c r="O166" i="4"/>
  <c r="P166" i="4" s="1"/>
  <c r="O167" i="4"/>
  <c r="P167" i="4" s="1"/>
  <c r="O168" i="4"/>
  <c r="P168" i="4" s="1"/>
  <c r="O169" i="4"/>
  <c r="P169" i="4" s="1"/>
  <c r="O170" i="4"/>
  <c r="P170" i="4" s="1"/>
  <c r="O171" i="4"/>
  <c r="P171" i="4" s="1"/>
  <c r="O172" i="4"/>
  <c r="P172" i="4" s="1"/>
  <c r="O173" i="4"/>
  <c r="P173" i="4" s="1"/>
  <c r="O174" i="4"/>
  <c r="P174" i="4" s="1"/>
  <c r="O175" i="4"/>
  <c r="P175" i="4" s="1"/>
  <c r="O176" i="4"/>
  <c r="P176" i="4" s="1"/>
  <c r="O177" i="4"/>
  <c r="P177" i="4" s="1"/>
  <c r="O178" i="4"/>
  <c r="P178" i="4" s="1"/>
  <c r="O179" i="4"/>
  <c r="P179" i="4" s="1"/>
  <c r="O180" i="4"/>
  <c r="P180" i="4" s="1"/>
  <c r="O181" i="4"/>
  <c r="P181" i="4" s="1"/>
  <c r="O182" i="4"/>
  <c r="P182" i="4" s="1"/>
  <c r="O183" i="4"/>
  <c r="P183" i="4" s="1"/>
  <c r="O184" i="4"/>
  <c r="P184" i="4" s="1"/>
  <c r="O185" i="4"/>
  <c r="P185" i="4" s="1"/>
  <c r="O186" i="4"/>
  <c r="P186" i="4" s="1"/>
  <c r="O187" i="4"/>
  <c r="P187" i="4" s="1"/>
  <c r="O188" i="4"/>
  <c r="P188" i="4" s="1"/>
  <c r="O189" i="4"/>
  <c r="P189" i="4" s="1"/>
  <c r="O190" i="4"/>
  <c r="P190" i="4" s="1"/>
  <c r="O191" i="4"/>
  <c r="P191" i="4" s="1"/>
  <c r="O192" i="4"/>
  <c r="P192" i="4" s="1"/>
  <c r="O193" i="4"/>
  <c r="P193" i="4" s="1"/>
  <c r="O194" i="4"/>
  <c r="P194" i="4" s="1"/>
  <c r="O195" i="4"/>
  <c r="P195" i="4" s="1"/>
  <c r="O196" i="4"/>
  <c r="P196" i="4" s="1"/>
  <c r="O197" i="4"/>
  <c r="P197" i="4" s="1"/>
  <c r="O198" i="4"/>
  <c r="P198" i="4" s="1"/>
  <c r="O199" i="4"/>
  <c r="P199" i="4" s="1"/>
  <c r="O200" i="4"/>
  <c r="P200" i="4" s="1"/>
  <c r="O201" i="4"/>
  <c r="P201" i="4" s="1"/>
  <c r="O202" i="4"/>
  <c r="P202" i="4" s="1"/>
  <c r="O203" i="4"/>
  <c r="P203" i="4" s="1"/>
  <c r="O204" i="4"/>
  <c r="P204" i="4" s="1"/>
  <c r="O205" i="4"/>
  <c r="P205" i="4" s="1"/>
  <c r="O206" i="4"/>
  <c r="P206" i="4" s="1"/>
  <c r="O207" i="4"/>
  <c r="P207" i="4" s="1"/>
  <c r="O208" i="4"/>
  <c r="P208" i="4" s="1"/>
  <c r="O209" i="4"/>
  <c r="P209" i="4" s="1"/>
  <c r="O210" i="4"/>
  <c r="P210" i="4" s="1"/>
  <c r="O211" i="4"/>
  <c r="P211" i="4" s="1"/>
  <c r="O212" i="4"/>
  <c r="P212" i="4" s="1"/>
  <c r="O213" i="4"/>
  <c r="P213" i="4" s="1"/>
  <c r="O214" i="4"/>
  <c r="P214" i="4" s="1"/>
  <c r="O215" i="4"/>
  <c r="P215" i="4" s="1"/>
  <c r="O216" i="4"/>
  <c r="P216" i="4" s="1"/>
  <c r="O217" i="4"/>
  <c r="P217" i="4" s="1"/>
  <c r="O218" i="4"/>
  <c r="P218" i="4" s="1"/>
  <c r="O219" i="4"/>
  <c r="P219" i="4" s="1"/>
  <c r="O220" i="4"/>
  <c r="P220" i="4" s="1"/>
  <c r="O221" i="4"/>
  <c r="P221" i="4" s="1"/>
  <c r="O222" i="4"/>
  <c r="P222" i="4" s="1"/>
  <c r="O223" i="4"/>
  <c r="P223" i="4" s="1"/>
  <c r="O224" i="4"/>
  <c r="P224" i="4" s="1"/>
  <c r="O225" i="4"/>
  <c r="P225" i="4" s="1"/>
  <c r="O226" i="4"/>
  <c r="P226" i="4" s="1"/>
  <c r="O227" i="4"/>
  <c r="P227" i="4" s="1"/>
  <c r="O228" i="4"/>
  <c r="P228" i="4" s="1"/>
  <c r="O229" i="4"/>
  <c r="P229" i="4" s="1"/>
  <c r="O230" i="4"/>
  <c r="P230" i="4" s="1"/>
  <c r="O231" i="4"/>
  <c r="P231" i="4" s="1"/>
  <c r="O232" i="4"/>
  <c r="P232" i="4" s="1"/>
  <c r="O233" i="4"/>
  <c r="P233" i="4" s="1"/>
  <c r="O234" i="4"/>
  <c r="P234" i="4" s="1"/>
  <c r="O235" i="4"/>
  <c r="P235" i="4" s="1"/>
  <c r="O236" i="4"/>
  <c r="P236" i="4" s="1"/>
  <c r="O237" i="4"/>
  <c r="P237" i="4" s="1"/>
  <c r="O238" i="4"/>
  <c r="P238" i="4" s="1"/>
  <c r="O239" i="4"/>
  <c r="P239" i="4" s="1"/>
  <c r="O240" i="4"/>
  <c r="P240" i="4" s="1"/>
  <c r="O241" i="4"/>
  <c r="P241" i="4" s="1"/>
  <c r="O242" i="4"/>
  <c r="P242" i="4" s="1"/>
  <c r="O243" i="4"/>
  <c r="P243" i="4" s="1"/>
  <c r="O244" i="4"/>
  <c r="P244" i="4" s="1"/>
  <c r="O245" i="4"/>
  <c r="P245" i="4" s="1"/>
  <c r="O246" i="4"/>
  <c r="P246" i="4" s="1"/>
  <c r="O247" i="4"/>
  <c r="P247" i="4" s="1"/>
  <c r="O248" i="4"/>
  <c r="P248" i="4" s="1"/>
  <c r="O249" i="4"/>
  <c r="P249" i="4" s="1"/>
  <c r="O250" i="4"/>
  <c r="P250" i="4" s="1"/>
  <c r="O251" i="4"/>
  <c r="P251" i="4" s="1"/>
  <c r="O252" i="4"/>
  <c r="P252" i="4" s="1"/>
  <c r="O253" i="4"/>
  <c r="P253" i="4" s="1"/>
  <c r="O254" i="4"/>
  <c r="P254" i="4" s="1"/>
  <c r="O255" i="4"/>
  <c r="P255" i="4" s="1"/>
  <c r="O256" i="4"/>
  <c r="P256" i="4" s="1"/>
  <c r="O257" i="4"/>
  <c r="P257" i="4" s="1"/>
  <c r="O258" i="4"/>
  <c r="P258" i="4" s="1"/>
  <c r="O259" i="4"/>
  <c r="P259" i="4" s="1"/>
  <c r="O260" i="4"/>
  <c r="P260" i="4" s="1"/>
  <c r="O261" i="4"/>
  <c r="P261" i="4" s="1"/>
  <c r="O262" i="4"/>
  <c r="P262" i="4" s="1"/>
  <c r="O263" i="4"/>
  <c r="P263" i="4" s="1"/>
  <c r="O264" i="4"/>
  <c r="P264" i="4" s="1"/>
  <c r="O265" i="4"/>
  <c r="P265" i="4" s="1"/>
  <c r="O266" i="4"/>
  <c r="P266" i="4" s="1"/>
  <c r="O267" i="4"/>
  <c r="P267" i="4" s="1"/>
  <c r="O268" i="4"/>
  <c r="P268" i="4" s="1"/>
  <c r="O269" i="4"/>
  <c r="P269" i="4" s="1"/>
  <c r="O270" i="4"/>
  <c r="P270" i="4" s="1"/>
  <c r="O271" i="4"/>
  <c r="P271" i="4" s="1"/>
  <c r="O272" i="4"/>
  <c r="P272" i="4" s="1"/>
  <c r="O273" i="4"/>
  <c r="P273" i="4" s="1"/>
  <c r="O274" i="4"/>
  <c r="P274" i="4" s="1"/>
  <c r="O275" i="4"/>
  <c r="P275" i="4" s="1"/>
  <c r="O276" i="4"/>
  <c r="P276" i="4" s="1"/>
  <c r="O277" i="4"/>
  <c r="P277" i="4" s="1"/>
  <c r="O278" i="4"/>
  <c r="P278" i="4" s="1"/>
  <c r="O279" i="4"/>
  <c r="P279" i="4" s="1"/>
  <c r="O280" i="4"/>
  <c r="P280" i="4" s="1"/>
  <c r="O281" i="4"/>
  <c r="P281" i="4" s="1"/>
  <c r="O282" i="4"/>
  <c r="P282" i="4" s="1"/>
  <c r="O283" i="4"/>
  <c r="P283" i="4" s="1"/>
  <c r="O284" i="4"/>
  <c r="P284" i="4" s="1"/>
  <c r="O285" i="4"/>
  <c r="P285" i="4" s="1"/>
  <c r="O286" i="4"/>
  <c r="P286" i="4" s="1"/>
  <c r="O287" i="4"/>
  <c r="P287" i="4" s="1"/>
  <c r="O288" i="4"/>
  <c r="P288" i="4" s="1"/>
  <c r="O289" i="4"/>
  <c r="P289" i="4" s="1"/>
  <c r="O290" i="4"/>
  <c r="P290" i="4" s="1"/>
  <c r="O291" i="4"/>
  <c r="P291" i="4" s="1"/>
  <c r="O292" i="4"/>
  <c r="P292" i="4" s="1"/>
  <c r="O293" i="4"/>
  <c r="P293" i="4" s="1"/>
  <c r="O294" i="4"/>
  <c r="P294" i="4" s="1"/>
  <c r="O295" i="4"/>
  <c r="P295" i="4" s="1"/>
  <c r="O296" i="4"/>
  <c r="P296" i="4" s="1"/>
  <c r="O297" i="4"/>
  <c r="P297" i="4" s="1"/>
  <c r="O298" i="4"/>
  <c r="P298" i="4" s="1"/>
  <c r="O299" i="4"/>
  <c r="P299" i="4" s="1"/>
  <c r="O300" i="4"/>
  <c r="P300" i="4" s="1"/>
  <c r="O301" i="4"/>
  <c r="P301" i="4" s="1"/>
  <c r="O302" i="4"/>
  <c r="P302" i="4" s="1"/>
  <c r="O303" i="4"/>
  <c r="P303" i="4" s="1"/>
  <c r="O304" i="4"/>
  <c r="P304" i="4" s="1"/>
  <c r="O305" i="4"/>
  <c r="P305" i="4" s="1"/>
  <c r="O306" i="4"/>
  <c r="P306" i="4" s="1"/>
  <c r="AL306" i="4" s="1"/>
  <c r="O307" i="4"/>
  <c r="P307" i="4" s="1"/>
  <c r="AL307" i="4" s="1"/>
  <c r="O308" i="4"/>
  <c r="P308" i="4" s="1"/>
  <c r="O309" i="4"/>
  <c r="P309" i="4" s="1"/>
  <c r="AL309" i="4" s="1"/>
  <c r="O310" i="4"/>
  <c r="P310" i="4" s="1"/>
  <c r="AL310" i="4" s="1"/>
  <c r="O311" i="4"/>
  <c r="P311" i="4" s="1"/>
  <c r="O312" i="4"/>
  <c r="P312" i="4" s="1"/>
  <c r="O313" i="4"/>
  <c r="P313" i="4" s="1"/>
  <c r="AL313" i="4" s="1"/>
  <c r="O314" i="4"/>
  <c r="P314" i="4" s="1"/>
  <c r="AL314" i="4" s="1"/>
  <c r="O315" i="4"/>
  <c r="P315" i="4" s="1"/>
  <c r="O316" i="4"/>
  <c r="P316" i="4" s="1"/>
  <c r="O317" i="4"/>
  <c r="P317" i="4" s="1"/>
  <c r="O318" i="4"/>
  <c r="P318" i="4" s="1"/>
  <c r="AL318" i="4" s="1"/>
  <c r="O319" i="4"/>
  <c r="P319" i="4" s="1"/>
  <c r="O320" i="4"/>
  <c r="P320" i="4" s="1"/>
  <c r="AL320" i="4" s="1"/>
  <c r="O321" i="4"/>
  <c r="P321" i="4" s="1"/>
  <c r="O322" i="4"/>
  <c r="P322" i="4" s="1"/>
  <c r="AL322" i="4" s="1"/>
  <c r="O323" i="4"/>
  <c r="P323" i="4" s="1"/>
  <c r="O324" i="4"/>
  <c r="P324" i="4" s="1"/>
  <c r="AL324" i="4" s="1"/>
  <c r="O325" i="4"/>
  <c r="P325" i="4" s="1"/>
  <c r="AL325" i="4" s="1"/>
  <c r="O326" i="4"/>
  <c r="P326" i="4" s="1"/>
  <c r="AL326" i="4" s="1"/>
  <c r="O327" i="4"/>
  <c r="P327" i="4" s="1"/>
  <c r="O328" i="4"/>
  <c r="P328" i="4" s="1"/>
  <c r="AL328" i="4" s="1"/>
  <c r="O329" i="4"/>
  <c r="P329" i="4" s="1"/>
  <c r="AL329" i="4" s="1"/>
  <c r="O330" i="4"/>
  <c r="P330" i="4" s="1"/>
  <c r="AL330" i="4" s="1"/>
  <c r="O331" i="4"/>
  <c r="P331" i="4" s="1"/>
  <c r="O332" i="4"/>
  <c r="P332" i="4" s="1"/>
  <c r="AL332" i="4" s="1"/>
  <c r="O333" i="4"/>
  <c r="P333" i="4" s="1"/>
  <c r="AL333" i="4" s="1"/>
  <c r="O334" i="4"/>
  <c r="P334" i="4" s="1"/>
  <c r="AL334" i="4" s="1"/>
  <c r="O335" i="4"/>
  <c r="P335" i="4" s="1"/>
  <c r="O336" i="4"/>
  <c r="P336" i="4" s="1"/>
  <c r="AL336" i="4" s="1"/>
  <c r="O337" i="4"/>
  <c r="P337" i="4" s="1"/>
  <c r="O338" i="4"/>
  <c r="P338" i="4" s="1"/>
  <c r="AL338" i="4" s="1"/>
  <c r="AA6" i="3"/>
  <c r="AB6" i="3" s="1"/>
  <c r="AD6" i="3" s="1"/>
  <c r="AA7" i="3"/>
  <c r="AB7" i="3" s="1"/>
  <c r="AD7" i="3" s="1"/>
  <c r="AA8" i="3"/>
  <c r="AB8" i="3" s="1"/>
  <c r="AD8" i="3" s="1"/>
  <c r="AA9" i="3"/>
  <c r="AB9" i="3" s="1"/>
  <c r="AA10" i="3"/>
  <c r="AB10" i="3" s="1"/>
  <c r="AD10" i="3" s="1"/>
  <c r="AA11" i="3"/>
  <c r="AB11" i="3" s="1"/>
  <c r="AD11" i="3" s="1"/>
  <c r="AA12" i="3"/>
  <c r="AB12" i="3" s="1"/>
  <c r="AA13" i="3"/>
  <c r="AB13" i="3" s="1"/>
  <c r="AD13" i="3" s="1"/>
  <c r="AA14" i="3"/>
  <c r="AB14" i="3" s="1"/>
  <c r="AD14" i="3" s="1"/>
  <c r="AA15" i="3"/>
  <c r="AB15" i="3" s="1"/>
  <c r="AD15" i="3" s="1"/>
  <c r="AA16" i="3"/>
  <c r="AB16" i="3" s="1"/>
  <c r="AD16" i="3" s="1"/>
  <c r="AA17" i="3"/>
  <c r="AB17" i="3" s="1"/>
  <c r="AA18" i="3"/>
  <c r="AB18" i="3" s="1"/>
  <c r="AD18" i="3" s="1"/>
  <c r="AA19" i="3"/>
  <c r="AB19" i="3" s="1"/>
  <c r="AD19" i="3" s="1"/>
  <c r="AA20" i="3"/>
  <c r="AB20" i="3" s="1"/>
  <c r="AD20" i="3" s="1"/>
  <c r="AA21" i="3"/>
  <c r="AB21" i="3" s="1"/>
  <c r="AA22" i="3"/>
  <c r="AB22" i="3" s="1"/>
  <c r="AD22" i="3" s="1"/>
  <c r="AA23" i="3"/>
  <c r="AB23" i="3" s="1"/>
  <c r="AD23" i="3" s="1"/>
  <c r="AA24" i="3"/>
  <c r="AB24" i="3" s="1"/>
  <c r="AA25" i="3"/>
  <c r="AB25" i="3" s="1"/>
  <c r="AD25" i="3" s="1"/>
  <c r="AA26" i="3"/>
  <c r="AB26" i="3" s="1"/>
  <c r="AD26" i="3" s="1"/>
  <c r="AA27" i="3"/>
  <c r="AB27" i="3" s="1"/>
  <c r="AD27" i="3" s="1"/>
  <c r="AA28" i="3"/>
  <c r="AB28" i="3" s="1"/>
  <c r="AA29" i="3"/>
  <c r="AB29" i="3" s="1"/>
  <c r="AD29" i="3" s="1"/>
  <c r="AA30" i="3"/>
  <c r="AB30" i="3" s="1"/>
  <c r="AD30" i="3" s="1"/>
  <c r="AA31" i="3"/>
  <c r="AB31" i="3" s="1"/>
  <c r="AD31" i="3" s="1"/>
  <c r="AA32" i="3"/>
  <c r="AB32" i="3" s="1"/>
  <c r="AD32" i="3" s="1"/>
  <c r="AA33" i="3"/>
  <c r="AB33" i="3" s="1"/>
  <c r="AD33" i="3" s="1"/>
  <c r="AA34" i="3"/>
  <c r="AB34" i="3" s="1"/>
  <c r="AD34" i="3" s="1"/>
  <c r="AA35" i="3"/>
  <c r="AB35" i="3" s="1"/>
  <c r="AD35" i="3" s="1"/>
  <c r="AA36" i="3"/>
  <c r="AB36" i="3" s="1"/>
  <c r="AA37" i="3"/>
  <c r="AB37" i="3" s="1"/>
  <c r="AD37" i="3" s="1"/>
  <c r="AA38" i="3"/>
  <c r="AB38" i="3" s="1"/>
  <c r="AD38" i="3" s="1"/>
  <c r="AA39" i="3"/>
  <c r="AB39" i="3" s="1"/>
  <c r="AD39" i="3" s="1"/>
  <c r="AA40" i="3"/>
  <c r="AB40" i="3" s="1"/>
  <c r="AD40" i="3" s="1"/>
  <c r="AA41" i="3"/>
  <c r="AB41" i="3" s="1"/>
  <c r="AD41" i="3" s="1"/>
  <c r="AA42" i="3"/>
  <c r="AB42" i="3" s="1"/>
  <c r="AD42" i="3" s="1"/>
  <c r="AA43" i="3"/>
  <c r="AB43" i="3" s="1"/>
  <c r="AD43" i="3" s="1"/>
  <c r="AA44" i="3"/>
  <c r="AB44" i="3" s="1"/>
  <c r="AD44" i="3" s="1"/>
  <c r="AA45" i="3"/>
  <c r="AB45" i="3" s="1"/>
  <c r="AD45" i="3" s="1"/>
  <c r="AA46" i="3"/>
  <c r="AB46" i="3" s="1"/>
  <c r="AD46" i="3" s="1"/>
  <c r="AA47" i="3"/>
  <c r="AB47" i="3" s="1"/>
  <c r="AD47" i="3" s="1"/>
  <c r="AA48" i="3"/>
  <c r="AB48" i="3" s="1"/>
  <c r="AD48" i="3" s="1"/>
  <c r="AA49" i="3"/>
  <c r="AB49" i="3" s="1"/>
  <c r="AA50" i="3"/>
  <c r="AB50" i="3" s="1"/>
  <c r="AD50" i="3" s="1"/>
  <c r="AA51" i="3"/>
  <c r="AB51" i="3" s="1"/>
  <c r="AD51" i="3" s="1"/>
  <c r="AA52" i="3"/>
  <c r="AB52" i="3" s="1"/>
  <c r="AA53" i="3"/>
  <c r="AB53" i="3"/>
  <c r="AD53" i="3" s="1"/>
  <c r="AA54" i="3"/>
  <c r="AB54" i="3" s="1"/>
  <c r="AD54" i="3" s="1"/>
  <c r="AA55" i="3"/>
  <c r="AB55" i="3" s="1"/>
  <c r="AA56" i="3"/>
  <c r="AB56" i="3" s="1"/>
  <c r="AD56" i="3" s="1"/>
  <c r="AA57" i="3"/>
  <c r="AB57" i="3" s="1"/>
  <c r="AD57" i="3" s="1"/>
  <c r="AA58" i="3"/>
  <c r="AB58" i="3" s="1"/>
  <c r="AD58" i="3" s="1"/>
  <c r="AA59" i="3"/>
  <c r="AB59" i="3" s="1"/>
  <c r="AA60" i="3"/>
  <c r="AB60" i="3" s="1"/>
  <c r="AD60" i="3" s="1"/>
  <c r="AA61" i="3"/>
  <c r="AB61" i="3" s="1"/>
  <c r="AD61" i="3" s="1"/>
  <c r="AA62" i="3"/>
  <c r="AB62" i="3" s="1"/>
  <c r="AD62" i="3" s="1"/>
  <c r="AA63" i="3"/>
  <c r="AB63" i="3" s="1"/>
  <c r="AD63" i="3" s="1"/>
  <c r="AA64" i="3"/>
  <c r="AB64" i="3" s="1"/>
  <c r="AD64" i="3" s="1"/>
  <c r="AA65" i="3"/>
  <c r="AB65" i="3" s="1"/>
  <c r="AD65" i="3" s="1"/>
  <c r="AA66" i="3"/>
  <c r="AB66" i="3" s="1"/>
  <c r="AD66" i="3" s="1"/>
  <c r="AA67" i="3"/>
  <c r="AB67" i="3" s="1"/>
  <c r="AD67" i="3" s="1"/>
  <c r="AA68" i="3"/>
  <c r="AB68" i="3" s="1"/>
  <c r="AA69" i="3"/>
  <c r="AB69" i="3" s="1"/>
  <c r="AD69" i="3" s="1"/>
  <c r="AA70" i="3"/>
  <c r="AB70" i="3" s="1"/>
  <c r="AD70" i="3" s="1"/>
  <c r="AA71" i="3"/>
  <c r="AB71" i="3" s="1"/>
  <c r="AD71" i="3" s="1"/>
  <c r="AA72" i="3"/>
  <c r="AB72" i="3" s="1"/>
  <c r="AD72" i="3" s="1"/>
  <c r="AA73" i="3"/>
  <c r="AB73" i="3" s="1"/>
  <c r="AD73" i="3" s="1"/>
  <c r="AA74" i="3"/>
  <c r="AB74" i="3" s="1"/>
  <c r="AD74" i="3" s="1"/>
  <c r="AA75" i="3"/>
  <c r="AB75" i="3" s="1"/>
  <c r="AD75" i="3" s="1"/>
  <c r="AA76" i="3"/>
  <c r="AB76" i="3" s="1"/>
  <c r="AA77" i="3"/>
  <c r="AB77" i="3" s="1"/>
  <c r="AD77" i="3" s="1"/>
  <c r="AA78" i="3"/>
  <c r="AB78" i="3" s="1"/>
  <c r="AD78" i="3" s="1"/>
  <c r="AA79" i="3"/>
  <c r="AB79" i="3" s="1"/>
  <c r="AD79" i="3" s="1"/>
  <c r="AA80" i="3"/>
  <c r="AB80" i="3" s="1"/>
  <c r="AD80" i="3" s="1"/>
  <c r="AA81" i="3"/>
  <c r="AB81" i="3" s="1"/>
  <c r="AD81" i="3" s="1"/>
  <c r="AA82" i="3"/>
  <c r="AB82" i="3" s="1"/>
  <c r="AD82" i="3" s="1"/>
  <c r="AA83" i="3"/>
  <c r="AB83" i="3" s="1"/>
  <c r="AD83" i="3" s="1"/>
  <c r="AA84" i="3"/>
  <c r="AB84" i="3" s="1"/>
  <c r="AD84" i="3" s="1"/>
  <c r="AA85" i="3"/>
  <c r="AB85" i="3" s="1"/>
  <c r="AD85" i="3" s="1"/>
  <c r="AA86" i="3"/>
  <c r="AB86" i="3" s="1"/>
  <c r="AA87" i="3"/>
  <c r="AB87" i="3" s="1"/>
  <c r="AD87" i="3" s="1"/>
  <c r="AA88" i="3"/>
  <c r="AB88" i="3" s="1"/>
  <c r="AD88" i="3" s="1"/>
  <c r="AA89" i="3"/>
  <c r="AB89" i="3" s="1"/>
  <c r="AD89" i="3" s="1"/>
  <c r="AA90" i="3"/>
  <c r="AB90" i="3" s="1"/>
  <c r="AA91" i="3"/>
  <c r="AB91" i="3" s="1"/>
  <c r="AA92" i="3"/>
  <c r="AB92" i="3" s="1"/>
  <c r="AD92" i="3" s="1"/>
  <c r="AA93" i="3"/>
  <c r="AB93" i="3" s="1"/>
  <c r="AD93" i="3" s="1"/>
  <c r="AA94" i="3"/>
  <c r="AB94" i="3" s="1"/>
  <c r="AA95" i="3"/>
  <c r="AB95" i="3" s="1"/>
  <c r="AD95" i="3" s="1"/>
  <c r="AA96" i="3"/>
  <c r="AB96" i="3" s="1"/>
  <c r="AD96" i="3" s="1"/>
  <c r="AA97" i="3"/>
  <c r="AB97" i="3" s="1"/>
  <c r="AD97" i="3" s="1"/>
  <c r="AA98" i="3"/>
  <c r="AB98" i="3" s="1"/>
  <c r="AD98" i="3" s="1"/>
  <c r="AA99" i="3"/>
  <c r="AB99" i="3" s="1"/>
  <c r="AD99" i="3" s="1"/>
  <c r="AA100" i="3"/>
  <c r="AB100" i="3" s="1"/>
  <c r="AD100" i="3" s="1"/>
  <c r="AA101" i="3"/>
  <c r="AB101" i="3" s="1"/>
  <c r="AD101" i="3" s="1"/>
  <c r="AA102" i="3"/>
  <c r="AB102" i="3" s="1"/>
  <c r="AA103" i="3"/>
  <c r="AB103" i="3" s="1"/>
  <c r="AD103" i="3" s="1"/>
  <c r="AA104" i="3"/>
  <c r="AB104" i="3" s="1"/>
  <c r="AD104" i="3" s="1"/>
  <c r="AA105" i="3"/>
  <c r="AB105" i="3" s="1"/>
  <c r="AD105" i="3" s="1"/>
  <c r="AA106" i="3"/>
  <c r="AB106" i="3" s="1"/>
  <c r="AD106" i="3" s="1"/>
  <c r="AA107" i="3"/>
  <c r="AB107" i="3" s="1"/>
  <c r="AD107" i="3" s="1"/>
  <c r="AA108" i="3"/>
  <c r="AB108" i="3" s="1"/>
  <c r="AD108" i="3" s="1"/>
  <c r="AA109" i="3"/>
  <c r="AB109" i="3" s="1"/>
  <c r="AD109" i="3" s="1"/>
  <c r="AA110" i="3"/>
  <c r="AB110" i="3" s="1"/>
  <c r="AD110" i="3" s="1"/>
  <c r="AA111" i="3"/>
  <c r="AB111" i="3" s="1"/>
  <c r="AD111" i="3" s="1"/>
  <c r="AA112" i="3"/>
  <c r="AB112" i="3" s="1"/>
  <c r="AD112" i="3" s="1"/>
  <c r="AA113" i="3"/>
  <c r="AB113" i="3" s="1"/>
  <c r="AD113" i="3" s="1"/>
  <c r="AA114" i="3"/>
  <c r="AB114" i="3" s="1"/>
  <c r="AA115" i="3"/>
  <c r="AB115" i="3" s="1"/>
  <c r="AD115" i="3" s="1"/>
  <c r="AA116" i="3"/>
  <c r="AB116" i="3" s="1"/>
  <c r="AD116" i="3" s="1"/>
  <c r="AA117" i="3"/>
  <c r="AB117" i="3" s="1"/>
  <c r="AD117" i="3" s="1"/>
  <c r="AA118" i="3"/>
  <c r="AB118" i="3" s="1"/>
  <c r="AA119" i="3"/>
  <c r="AB119" i="3" s="1"/>
  <c r="AA120" i="3"/>
  <c r="AB120" i="3" s="1"/>
  <c r="AD120" i="3" s="1"/>
  <c r="AA121" i="3"/>
  <c r="AB121" i="3" s="1"/>
  <c r="AD121" i="3" s="1"/>
  <c r="AA122" i="3"/>
  <c r="AB122" i="3" s="1"/>
  <c r="AA123" i="3"/>
  <c r="AB123" i="3" s="1"/>
  <c r="AD123" i="3" s="1"/>
  <c r="AA124" i="3"/>
  <c r="AB124" i="3" s="1"/>
  <c r="AD124" i="3" s="1"/>
  <c r="AA125" i="3"/>
  <c r="AB125" i="3" s="1"/>
  <c r="AD125" i="3" s="1"/>
  <c r="AA126" i="3"/>
  <c r="AB126" i="3" s="1"/>
  <c r="AA127" i="3"/>
  <c r="AB127" i="3" s="1"/>
  <c r="AD127" i="3" s="1"/>
  <c r="AA128" i="3"/>
  <c r="AB128" i="3" s="1"/>
  <c r="AD128" i="3" s="1"/>
  <c r="AA129" i="3"/>
  <c r="AB129" i="3" s="1"/>
  <c r="AD129" i="3" s="1"/>
  <c r="AA130" i="3"/>
  <c r="AB130" i="3" s="1"/>
  <c r="AD130" i="3" s="1"/>
  <c r="AA131" i="3"/>
  <c r="AB131" i="3" s="1"/>
  <c r="AD131" i="3" s="1"/>
  <c r="AA132" i="3"/>
  <c r="AB132" i="3" s="1"/>
  <c r="AD132" i="3" s="1"/>
  <c r="AA133" i="3"/>
  <c r="AB133" i="3" s="1"/>
  <c r="AD133" i="3" s="1"/>
  <c r="AA134" i="3"/>
  <c r="AB134" i="3" s="1"/>
  <c r="AA135" i="3"/>
  <c r="AB135" i="3" s="1"/>
  <c r="AD135" i="3" s="1"/>
  <c r="AA136" i="3"/>
  <c r="AB136" i="3" s="1"/>
  <c r="AD136" i="3" s="1"/>
  <c r="AA137" i="3"/>
  <c r="AB137" i="3" s="1"/>
  <c r="AD137" i="3" s="1"/>
  <c r="AA138" i="3"/>
  <c r="AB138" i="3" s="1"/>
  <c r="AA139" i="3"/>
  <c r="AB139" i="3" s="1"/>
  <c r="AD139" i="3" s="1"/>
  <c r="AA140" i="3"/>
  <c r="AB140" i="3" s="1"/>
  <c r="AD140" i="3" s="1"/>
  <c r="AA141" i="3"/>
  <c r="AB141" i="3" s="1"/>
  <c r="AD141" i="3" s="1"/>
  <c r="AA142" i="3"/>
  <c r="AB142" i="3" s="1"/>
  <c r="AD142" i="3" s="1"/>
  <c r="AA143" i="3"/>
  <c r="AB143" i="3" s="1"/>
  <c r="AD143" i="3" s="1"/>
  <c r="AA144" i="3"/>
  <c r="AB144" i="3" s="1"/>
  <c r="AD144" i="3" s="1"/>
  <c r="AA145" i="3"/>
  <c r="AB145" i="3" s="1"/>
  <c r="AD145" i="3" s="1"/>
  <c r="AA146" i="3"/>
  <c r="AB146" i="3" s="1"/>
  <c r="AA147" i="3"/>
  <c r="AB147" i="3" s="1"/>
  <c r="AD147" i="3" s="1"/>
  <c r="AA148" i="3"/>
  <c r="AB148" i="3" s="1"/>
  <c r="AD148" i="3" s="1"/>
  <c r="AA149" i="3"/>
  <c r="AB149" i="3" s="1"/>
  <c r="AD149" i="3" s="1"/>
  <c r="AA150" i="3"/>
  <c r="AB150" i="3" s="1"/>
  <c r="AA151" i="3"/>
  <c r="AB151" i="3" s="1"/>
  <c r="AD151" i="3" s="1"/>
  <c r="AA152" i="3"/>
  <c r="AB152" i="3" s="1"/>
  <c r="AD152" i="3" s="1"/>
  <c r="AA153" i="3"/>
  <c r="AB153" i="3" s="1"/>
  <c r="AD153" i="3" s="1"/>
  <c r="AA154" i="3"/>
  <c r="AB154" i="3" s="1"/>
  <c r="AD154" i="3" s="1"/>
  <c r="AA155" i="3"/>
  <c r="AB155" i="3" s="1"/>
  <c r="AD155" i="3" s="1"/>
  <c r="AA156" i="3"/>
  <c r="AB156" i="3" s="1"/>
  <c r="AD156" i="3" s="1"/>
  <c r="AA157" i="3"/>
  <c r="AB157" i="3" s="1"/>
  <c r="AD157" i="3" s="1"/>
  <c r="AA158" i="3"/>
  <c r="AB158" i="3" s="1"/>
  <c r="AA159" i="3"/>
  <c r="AB159" i="3" s="1"/>
  <c r="AD159" i="3" s="1"/>
  <c r="AA160" i="3"/>
  <c r="AB160" i="3" s="1"/>
  <c r="AD160" i="3" s="1"/>
  <c r="AA161" i="3"/>
  <c r="AB161" i="3" s="1"/>
  <c r="AD161" i="3" s="1"/>
  <c r="AA162" i="3"/>
  <c r="AB162" i="3" s="1"/>
  <c r="AD162" i="3" s="1"/>
  <c r="AA163" i="3"/>
  <c r="AB163" i="3" s="1"/>
  <c r="AD163" i="3" s="1"/>
  <c r="AA164" i="3"/>
  <c r="AB164" i="3" s="1"/>
  <c r="AD164" i="3" s="1"/>
  <c r="AA165" i="3"/>
  <c r="AB165" i="3" s="1"/>
  <c r="AD165" i="3" s="1"/>
  <c r="AA166" i="3"/>
  <c r="AB166" i="3" s="1"/>
  <c r="AD166" i="3" s="1"/>
  <c r="AA167" i="3"/>
  <c r="AB167" i="3" s="1"/>
  <c r="AA168" i="3"/>
  <c r="AB168" i="3" s="1"/>
  <c r="AD168" i="3" s="1"/>
  <c r="AA169" i="3"/>
  <c r="AB169" i="3" s="1"/>
  <c r="AD169" i="3" s="1"/>
  <c r="AA170" i="3"/>
  <c r="AB170" i="3" s="1"/>
  <c r="AD170" i="3" s="1"/>
  <c r="AA171" i="3"/>
  <c r="AB171" i="3" s="1"/>
  <c r="AD171" i="3" s="1"/>
  <c r="AA172" i="3"/>
  <c r="AB172" i="3" s="1"/>
  <c r="AD172" i="3" s="1"/>
  <c r="AA173" i="3"/>
  <c r="AB173" i="3" s="1"/>
  <c r="AD173" i="3" s="1"/>
  <c r="AA174" i="3"/>
  <c r="AB174" i="3" s="1"/>
  <c r="AD174" i="3" s="1"/>
  <c r="AA175" i="3"/>
  <c r="AB175" i="3" s="1"/>
  <c r="AD175" i="3" s="1"/>
  <c r="AA176" i="3"/>
  <c r="AB176" i="3" s="1"/>
  <c r="AD176" i="3" s="1"/>
  <c r="AA177" i="3"/>
  <c r="AB177" i="3" s="1"/>
  <c r="AD177" i="3" s="1"/>
  <c r="AA178" i="3"/>
  <c r="AB178" i="3" s="1"/>
  <c r="AD178" i="3" s="1"/>
  <c r="AA179" i="3"/>
  <c r="AB179" i="3" s="1"/>
  <c r="AD179" i="3" s="1"/>
  <c r="AA180" i="3"/>
  <c r="AB180" i="3" s="1"/>
  <c r="AD180" i="3" s="1"/>
  <c r="AA181" i="3"/>
  <c r="AB181" i="3" s="1"/>
  <c r="AD181" i="3" s="1"/>
  <c r="AA182" i="3"/>
  <c r="AB182" i="3" s="1"/>
  <c r="AD182" i="3" s="1"/>
  <c r="AA183" i="3"/>
  <c r="AB183" i="3" s="1"/>
  <c r="AD183" i="3" s="1"/>
  <c r="AA184" i="3"/>
  <c r="AB184" i="3" s="1"/>
  <c r="AD184" i="3" s="1"/>
  <c r="AA185" i="3"/>
  <c r="AB185" i="3" s="1"/>
  <c r="AD185" i="3" s="1"/>
  <c r="AA186" i="3"/>
  <c r="AB186" i="3" s="1"/>
  <c r="AA187" i="3"/>
  <c r="AB187" i="3" s="1"/>
  <c r="AD187" i="3" s="1"/>
  <c r="AA188" i="3"/>
  <c r="AB188" i="3" s="1"/>
  <c r="AD188" i="3" s="1"/>
  <c r="AA189" i="3"/>
  <c r="AB189" i="3" s="1"/>
  <c r="AD189" i="3" s="1"/>
  <c r="AA190" i="3"/>
  <c r="AB190" i="3" s="1"/>
  <c r="AD190" i="3" s="1"/>
  <c r="AA191" i="3"/>
  <c r="AB191" i="3" s="1"/>
  <c r="AD191" i="3" s="1"/>
  <c r="AA192" i="3"/>
  <c r="AB192" i="3" s="1"/>
  <c r="AD192" i="3" s="1"/>
  <c r="AA193" i="3"/>
  <c r="AB193" i="3" s="1"/>
  <c r="AD193" i="3" s="1"/>
  <c r="AA194" i="3"/>
  <c r="AB194" i="3" s="1"/>
  <c r="AA195" i="3"/>
  <c r="AB195" i="3" s="1"/>
  <c r="AD195" i="3" s="1"/>
  <c r="AA196" i="3"/>
  <c r="AB196" i="3" s="1"/>
  <c r="AD196" i="3" s="1"/>
  <c r="AA197" i="3"/>
  <c r="AB197" i="3" s="1"/>
  <c r="AD197" i="3" s="1"/>
  <c r="AA198" i="3"/>
  <c r="AB198" i="3" s="1"/>
  <c r="AD198" i="3" s="1"/>
  <c r="W6" i="3"/>
  <c r="X6" i="3" s="1"/>
  <c r="W7" i="3"/>
  <c r="X7" i="3" s="1"/>
  <c r="W8" i="3"/>
  <c r="X8" i="3" s="1"/>
  <c r="W9" i="3"/>
  <c r="X9" i="3" s="1"/>
  <c r="W10" i="3"/>
  <c r="X10" i="3" s="1"/>
  <c r="W11" i="3"/>
  <c r="X11" i="3" s="1"/>
  <c r="W12" i="3"/>
  <c r="X12" i="3" s="1"/>
  <c r="W13" i="3"/>
  <c r="X13" i="3" s="1"/>
  <c r="W14" i="3"/>
  <c r="X14" i="3" s="1"/>
  <c r="W15" i="3"/>
  <c r="X15" i="3" s="1"/>
  <c r="W16" i="3"/>
  <c r="X16" i="3" s="1"/>
  <c r="W17" i="3"/>
  <c r="X17" i="3" s="1"/>
  <c r="W18" i="3"/>
  <c r="X18" i="3" s="1"/>
  <c r="W19" i="3"/>
  <c r="X19" i="3" s="1"/>
  <c r="W20" i="3"/>
  <c r="X20" i="3" s="1"/>
  <c r="W21" i="3"/>
  <c r="X21" i="3" s="1"/>
  <c r="W22" i="3"/>
  <c r="X22" i="3" s="1"/>
  <c r="W23" i="3"/>
  <c r="X23" i="3" s="1"/>
  <c r="W24" i="3"/>
  <c r="X24" i="3" s="1"/>
  <c r="W25" i="3"/>
  <c r="X25" i="3" s="1"/>
  <c r="W26" i="3"/>
  <c r="X26" i="3" s="1"/>
  <c r="W27" i="3"/>
  <c r="X27" i="3" s="1"/>
  <c r="W28" i="3"/>
  <c r="X28" i="3" s="1"/>
  <c r="W29" i="3"/>
  <c r="X29" i="3" s="1"/>
  <c r="W30" i="3"/>
  <c r="X30" i="3" s="1"/>
  <c r="W31" i="3"/>
  <c r="X31" i="3" s="1"/>
  <c r="W32" i="3"/>
  <c r="X32" i="3" s="1"/>
  <c r="W33" i="3"/>
  <c r="X33" i="3" s="1"/>
  <c r="W34" i="3"/>
  <c r="X34" i="3" s="1"/>
  <c r="W35" i="3"/>
  <c r="X35" i="3" s="1"/>
  <c r="W36" i="3"/>
  <c r="X36" i="3" s="1"/>
  <c r="W37" i="3"/>
  <c r="X37" i="3" s="1"/>
  <c r="W38" i="3"/>
  <c r="X38" i="3" s="1"/>
  <c r="W39" i="3"/>
  <c r="X39" i="3" s="1"/>
  <c r="W40" i="3"/>
  <c r="X40" i="3" s="1"/>
  <c r="W41" i="3"/>
  <c r="X41" i="3" s="1"/>
  <c r="W42" i="3"/>
  <c r="X42" i="3" s="1"/>
  <c r="W43" i="3"/>
  <c r="X43" i="3" s="1"/>
  <c r="W44" i="3"/>
  <c r="X44" i="3" s="1"/>
  <c r="W45" i="3"/>
  <c r="X45" i="3" s="1"/>
  <c r="W46" i="3"/>
  <c r="X46" i="3" s="1"/>
  <c r="W47" i="3"/>
  <c r="X47" i="3" s="1"/>
  <c r="W48" i="3"/>
  <c r="X48" i="3" s="1"/>
  <c r="W49" i="3"/>
  <c r="X49" i="3" s="1"/>
  <c r="W50" i="3"/>
  <c r="X50" i="3" s="1"/>
  <c r="W51" i="3"/>
  <c r="X51" i="3" s="1"/>
  <c r="W52" i="3"/>
  <c r="X52" i="3" s="1"/>
  <c r="W53" i="3"/>
  <c r="X53" i="3" s="1"/>
  <c r="W54" i="3"/>
  <c r="X54" i="3" s="1"/>
  <c r="W55" i="3"/>
  <c r="X55" i="3" s="1"/>
  <c r="W56" i="3"/>
  <c r="X56" i="3" s="1"/>
  <c r="W57" i="3"/>
  <c r="X57" i="3" s="1"/>
  <c r="W58" i="3"/>
  <c r="X58" i="3" s="1"/>
  <c r="W59" i="3"/>
  <c r="X59" i="3" s="1"/>
  <c r="W60" i="3"/>
  <c r="X60" i="3" s="1"/>
  <c r="W61" i="3"/>
  <c r="X61" i="3" s="1"/>
  <c r="W62" i="3"/>
  <c r="X62" i="3" s="1"/>
  <c r="W63" i="3"/>
  <c r="X63" i="3" s="1"/>
  <c r="W64" i="3"/>
  <c r="X64" i="3" s="1"/>
  <c r="W65" i="3"/>
  <c r="X65" i="3" s="1"/>
  <c r="W66" i="3"/>
  <c r="X66" i="3" s="1"/>
  <c r="W67" i="3"/>
  <c r="X67" i="3" s="1"/>
  <c r="W68" i="3"/>
  <c r="X68" i="3" s="1"/>
  <c r="W69" i="3"/>
  <c r="X69" i="3" s="1"/>
  <c r="W70" i="3"/>
  <c r="X70" i="3" s="1"/>
  <c r="W71" i="3"/>
  <c r="X71" i="3" s="1"/>
  <c r="W72" i="3"/>
  <c r="X72" i="3" s="1"/>
  <c r="W73" i="3"/>
  <c r="X73" i="3" s="1"/>
  <c r="W74" i="3"/>
  <c r="X74" i="3" s="1"/>
  <c r="W75" i="3"/>
  <c r="X75" i="3" s="1"/>
  <c r="W76" i="3"/>
  <c r="X76" i="3" s="1"/>
  <c r="W77" i="3"/>
  <c r="X77" i="3" s="1"/>
  <c r="W78" i="3"/>
  <c r="X78" i="3" s="1"/>
  <c r="W79" i="3"/>
  <c r="X79" i="3" s="1"/>
  <c r="W80" i="3"/>
  <c r="X80" i="3" s="1"/>
  <c r="W81" i="3"/>
  <c r="X81" i="3" s="1"/>
  <c r="W82" i="3"/>
  <c r="X82" i="3" s="1"/>
  <c r="W83" i="3"/>
  <c r="X83" i="3" s="1"/>
  <c r="W84" i="3"/>
  <c r="X84" i="3" s="1"/>
  <c r="W85" i="3"/>
  <c r="X85" i="3" s="1"/>
  <c r="W86" i="3"/>
  <c r="X86" i="3" s="1"/>
  <c r="W87" i="3"/>
  <c r="X87" i="3" s="1"/>
  <c r="W88" i="3"/>
  <c r="X88" i="3" s="1"/>
  <c r="W89" i="3"/>
  <c r="X89" i="3" s="1"/>
  <c r="W90" i="3"/>
  <c r="X90" i="3" s="1"/>
  <c r="W91" i="3"/>
  <c r="X91" i="3" s="1"/>
  <c r="W92" i="3"/>
  <c r="X92" i="3" s="1"/>
  <c r="W93" i="3"/>
  <c r="X93" i="3" s="1"/>
  <c r="W94" i="3"/>
  <c r="X94" i="3" s="1"/>
  <c r="W95" i="3"/>
  <c r="X95" i="3" s="1"/>
  <c r="W96" i="3"/>
  <c r="X96" i="3" s="1"/>
  <c r="W97" i="3"/>
  <c r="X97" i="3" s="1"/>
  <c r="W98" i="3"/>
  <c r="X98" i="3" s="1"/>
  <c r="W99" i="3"/>
  <c r="X99" i="3" s="1"/>
  <c r="W100" i="3"/>
  <c r="X100" i="3" s="1"/>
  <c r="W101" i="3"/>
  <c r="X101" i="3" s="1"/>
  <c r="W102" i="3"/>
  <c r="X102" i="3" s="1"/>
  <c r="W103" i="3"/>
  <c r="X103" i="3" s="1"/>
  <c r="W104" i="3"/>
  <c r="X104" i="3" s="1"/>
  <c r="W105" i="3"/>
  <c r="X105" i="3" s="1"/>
  <c r="W106" i="3"/>
  <c r="X106" i="3" s="1"/>
  <c r="W107" i="3"/>
  <c r="X107" i="3" s="1"/>
  <c r="W108" i="3"/>
  <c r="X108" i="3" s="1"/>
  <c r="W109" i="3"/>
  <c r="X109" i="3" s="1"/>
  <c r="W110" i="3"/>
  <c r="X110" i="3" s="1"/>
  <c r="W111" i="3"/>
  <c r="X111" i="3" s="1"/>
  <c r="W112" i="3"/>
  <c r="X112" i="3" s="1"/>
  <c r="W113" i="3"/>
  <c r="X113" i="3" s="1"/>
  <c r="W114" i="3"/>
  <c r="X114" i="3" s="1"/>
  <c r="W115" i="3"/>
  <c r="X115" i="3" s="1"/>
  <c r="W116" i="3"/>
  <c r="X116" i="3" s="1"/>
  <c r="W117" i="3"/>
  <c r="X117" i="3" s="1"/>
  <c r="W118" i="3"/>
  <c r="X118" i="3" s="1"/>
  <c r="W119" i="3"/>
  <c r="X119" i="3" s="1"/>
  <c r="W120" i="3"/>
  <c r="X120" i="3" s="1"/>
  <c r="W121" i="3"/>
  <c r="X121" i="3" s="1"/>
  <c r="W122" i="3"/>
  <c r="X122" i="3" s="1"/>
  <c r="W123" i="3"/>
  <c r="X123" i="3" s="1"/>
  <c r="W124" i="3"/>
  <c r="X124" i="3" s="1"/>
  <c r="W125" i="3"/>
  <c r="X125" i="3" s="1"/>
  <c r="W126" i="3"/>
  <c r="X126" i="3" s="1"/>
  <c r="W127" i="3"/>
  <c r="X127" i="3" s="1"/>
  <c r="W128" i="3"/>
  <c r="X128" i="3" s="1"/>
  <c r="W129" i="3"/>
  <c r="X129" i="3" s="1"/>
  <c r="W130" i="3"/>
  <c r="X130" i="3" s="1"/>
  <c r="W131" i="3"/>
  <c r="X131" i="3" s="1"/>
  <c r="W132" i="3"/>
  <c r="X132" i="3" s="1"/>
  <c r="W133" i="3"/>
  <c r="X133" i="3" s="1"/>
  <c r="W134" i="3"/>
  <c r="X134" i="3" s="1"/>
  <c r="W135" i="3"/>
  <c r="X135" i="3" s="1"/>
  <c r="W136" i="3"/>
  <c r="X136" i="3" s="1"/>
  <c r="W137" i="3"/>
  <c r="X137" i="3" s="1"/>
  <c r="W138" i="3"/>
  <c r="X138" i="3" s="1"/>
  <c r="W139" i="3"/>
  <c r="X139" i="3" s="1"/>
  <c r="W140" i="3"/>
  <c r="X140" i="3" s="1"/>
  <c r="W141" i="3"/>
  <c r="X141" i="3" s="1"/>
  <c r="W142" i="3"/>
  <c r="X142" i="3" s="1"/>
  <c r="W143" i="3"/>
  <c r="X143" i="3" s="1"/>
  <c r="W144" i="3"/>
  <c r="X144" i="3" s="1"/>
  <c r="W145" i="3"/>
  <c r="X145" i="3" s="1"/>
  <c r="W146" i="3"/>
  <c r="X146" i="3" s="1"/>
  <c r="W147" i="3"/>
  <c r="X147" i="3" s="1"/>
  <c r="W148" i="3"/>
  <c r="X148" i="3" s="1"/>
  <c r="W149" i="3"/>
  <c r="X149" i="3" s="1"/>
  <c r="W150" i="3"/>
  <c r="X150" i="3" s="1"/>
  <c r="W151" i="3"/>
  <c r="X151" i="3" s="1"/>
  <c r="W152" i="3"/>
  <c r="X152" i="3" s="1"/>
  <c r="W153" i="3"/>
  <c r="X153" i="3" s="1"/>
  <c r="W154" i="3"/>
  <c r="X154" i="3" s="1"/>
  <c r="W155" i="3"/>
  <c r="X155" i="3" s="1"/>
  <c r="W156" i="3"/>
  <c r="X156" i="3" s="1"/>
  <c r="W157" i="3"/>
  <c r="X157" i="3" s="1"/>
  <c r="W158" i="3"/>
  <c r="X158" i="3" s="1"/>
  <c r="W159" i="3"/>
  <c r="X159" i="3" s="1"/>
  <c r="W160" i="3"/>
  <c r="X160" i="3" s="1"/>
  <c r="W161" i="3"/>
  <c r="X161" i="3" s="1"/>
  <c r="W162" i="3"/>
  <c r="X162" i="3" s="1"/>
  <c r="W163" i="3"/>
  <c r="X163" i="3" s="1"/>
  <c r="W164" i="3"/>
  <c r="X164" i="3" s="1"/>
  <c r="W165" i="3"/>
  <c r="X165" i="3" s="1"/>
  <c r="W166" i="3"/>
  <c r="X166" i="3" s="1"/>
  <c r="W167" i="3"/>
  <c r="X167" i="3" s="1"/>
  <c r="W168" i="3"/>
  <c r="X168" i="3" s="1"/>
  <c r="W169" i="3"/>
  <c r="X169" i="3" s="1"/>
  <c r="W170" i="3"/>
  <c r="X170" i="3" s="1"/>
  <c r="W171" i="3"/>
  <c r="X171" i="3" s="1"/>
  <c r="W172" i="3"/>
  <c r="X172" i="3" s="1"/>
  <c r="W173" i="3"/>
  <c r="X173" i="3" s="1"/>
  <c r="W174" i="3"/>
  <c r="X174" i="3" s="1"/>
  <c r="W175" i="3"/>
  <c r="X175" i="3" s="1"/>
  <c r="W176" i="3"/>
  <c r="X176" i="3" s="1"/>
  <c r="W177" i="3"/>
  <c r="X177" i="3" s="1"/>
  <c r="W178" i="3"/>
  <c r="X178" i="3" s="1"/>
  <c r="W179" i="3"/>
  <c r="X179" i="3" s="1"/>
  <c r="W180" i="3"/>
  <c r="X180" i="3" s="1"/>
  <c r="W181" i="3"/>
  <c r="X181" i="3" s="1"/>
  <c r="W182" i="3"/>
  <c r="X182" i="3" s="1"/>
  <c r="W183" i="3"/>
  <c r="X183" i="3" s="1"/>
  <c r="W184" i="3"/>
  <c r="X184" i="3" s="1"/>
  <c r="W185" i="3"/>
  <c r="X185" i="3" s="1"/>
  <c r="W186" i="3"/>
  <c r="X186" i="3" s="1"/>
  <c r="W187" i="3"/>
  <c r="X187" i="3" s="1"/>
  <c r="W188" i="3"/>
  <c r="X188" i="3" s="1"/>
  <c r="W189" i="3"/>
  <c r="X189" i="3" s="1"/>
  <c r="W190" i="3"/>
  <c r="X190" i="3" s="1"/>
  <c r="W191" i="3"/>
  <c r="X191" i="3" s="1"/>
  <c r="W192" i="3"/>
  <c r="X192" i="3" s="1"/>
  <c r="W193" i="3"/>
  <c r="X193" i="3" s="1"/>
  <c r="W194" i="3"/>
  <c r="X194" i="3" s="1"/>
  <c r="W195" i="3"/>
  <c r="X195" i="3" s="1"/>
  <c r="W196" i="3"/>
  <c r="X196" i="3" s="1"/>
  <c r="W197" i="3"/>
  <c r="X197" i="3" s="1"/>
  <c r="W198" i="3"/>
  <c r="X198" i="3" s="1"/>
  <c r="S6" i="3"/>
  <c r="T6" i="3" s="1"/>
  <c r="S7" i="3"/>
  <c r="T7" i="3" s="1"/>
  <c r="S8" i="3"/>
  <c r="T8" i="3" s="1"/>
  <c r="S9" i="3"/>
  <c r="T9" i="3" s="1"/>
  <c r="S10" i="3"/>
  <c r="T10" i="3" s="1"/>
  <c r="S11" i="3"/>
  <c r="T11" i="3" s="1"/>
  <c r="S12" i="3"/>
  <c r="T12" i="3" s="1"/>
  <c r="S13" i="3"/>
  <c r="T13" i="3" s="1"/>
  <c r="S14" i="3"/>
  <c r="T14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S34" i="3"/>
  <c r="T34" i="3" s="1"/>
  <c r="S35" i="3"/>
  <c r="T35" i="3" s="1"/>
  <c r="S36" i="3"/>
  <c r="T36" i="3" s="1"/>
  <c r="S37" i="3"/>
  <c r="T37" i="3" s="1"/>
  <c r="S38" i="3"/>
  <c r="T38" i="3" s="1"/>
  <c r="S39" i="3"/>
  <c r="T39" i="3" s="1"/>
  <c r="S40" i="3"/>
  <c r="T40" i="3" s="1"/>
  <c r="S41" i="3"/>
  <c r="T41" i="3" s="1"/>
  <c r="S42" i="3"/>
  <c r="T42" i="3" s="1"/>
  <c r="S43" i="3"/>
  <c r="T43" i="3" s="1"/>
  <c r="S44" i="3"/>
  <c r="T44" i="3" s="1"/>
  <c r="S45" i="3"/>
  <c r="T45" i="3" s="1"/>
  <c r="S46" i="3"/>
  <c r="T46" i="3" s="1"/>
  <c r="S47" i="3"/>
  <c r="T47" i="3" s="1"/>
  <c r="S48" i="3"/>
  <c r="T48" i="3" s="1"/>
  <c r="S49" i="3"/>
  <c r="T49" i="3" s="1"/>
  <c r="S50" i="3"/>
  <c r="T50" i="3" s="1"/>
  <c r="S51" i="3"/>
  <c r="T51" i="3" s="1"/>
  <c r="S52" i="3"/>
  <c r="T52" i="3" s="1"/>
  <c r="S53" i="3"/>
  <c r="T53" i="3" s="1"/>
  <c r="S54" i="3"/>
  <c r="T54" i="3" s="1"/>
  <c r="S55" i="3"/>
  <c r="T55" i="3" s="1"/>
  <c r="S56" i="3"/>
  <c r="T56" i="3" s="1"/>
  <c r="S57" i="3"/>
  <c r="T57" i="3" s="1"/>
  <c r="S58" i="3"/>
  <c r="T58" i="3" s="1"/>
  <c r="S59" i="3"/>
  <c r="T59" i="3" s="1"/>
  <c r="S60" i="3"/>
  <c r="T60" i="3" s="1"/>
  <c r="S61" i="3"/>
  <c r="T61" i="3" s="1"/>
  <c r="S62" i="3"/>
  <c r="T62" i="3" s="1"/>
  <c r="S63" i="3"/>
  <c r="T63" i="3" s="1"/>
  <c r="S64" i="3"/>
  <c r="T64" i="3" s="1"/>
  <c r="S65" i="3"/>
  <c r="T65" i="3" s="1"/>
  <c r="S66" i="3"/>
  <c r="T66" i="3" s="1"/>
  <c r="S67" i="3"/>
  <c r="T67" i="3" s="1"/>
  <c r="S68" i="3"/>
  <c r="T68" i="3" s="1"/>
  <c r="S69" i="3"/>
  <c r="T69" i="3" s="1"/>
  <c r="S70" i="3"/>
  <c r="T70" i="3" s="1"/>
  <c r="S71" i="3"/>
  <c r="T71" i="3" s="1"/>
  <c r="S72" i="3"/>
  <c r="T72" i="3" s="1"/>
  <c r="S73" i="3"/>
  <c r="T73" i="3" s="1"/>
  <c r="S74" i="3"/>
  <c r="T74" i="3" s="1"/>
  <c r="S75" i="3"/>
  <c r="T75" i="3" s="1"/>
  <c r="S76" i="3"/>
  <c r="T76" i="3" s="1"/>
  <c r="S77" i="3"/>
  <c r="T77" i="3" s="1"/>
  <c r="S78" i="3"/>
  <c r="T78" i="3" s="1"/>
  <c r="S79" i="3"/>
  <c r="T79" i="3" s="1"/>
  <c r="S80" i="3"/>
  <c r="T80" i="3" s="1"/>
  <c r="S81" i="3"/>
  <c r="T81" i="3" s="1"/>
  <c r="S82" i="3"/>
  <c r="T82" i="3" s="1"/>
  <c r="S83" i="3"/>
  <c r="T83" i="3" s="1"/>
  <c r="S84" i="3"/>
  <c r="T84" i="3" s="1"/>
  <c r="S85" i="3"/>
  <c r="T85" i="3" s="1"/>
  <c r="S86" i="3"/>
  <c r="T86" i="3" s="1"/>
  <c r="S87" i="3"/>
  <c r="T87" i="3" s="1"/>
  <c r="S88" i="3"/>
  <c r="T88" i="3" s="1"/>
  <c r="S89" i="3"/>
  <c r="T89" i="3" s="1"/>
  <c r="S90" i="3"/>
  <c r="T90" i="3" s="1"/>
  <c r="S91" i="3"/>
  <c r="T91" i="3" s="1"/>
  <c r="S92" i="3"/>
  <c r="T92" i="3" s="1"/>
  <c r="S93" i="3"/>
  <c r="T93" i="3" s="1"/>
  <c r="S94" i="3"/>
  <c r="T94" i="3" s="1"/>
  <c r="S95" i="3"/>
  <c r="T95" i="3" s="1"/>
  <c r="S96" i="3"/>
  <c r="T96" i="3" s="1"/>
  <c r="S97" i="3"/>
  <c r="T97" i="3" s="1"/>
  <c r="S98" i="3"/>
  <c r="T98" i="3" s="1"/>
  <c r="S99" i="3"/>
  <c r="T99" i="3" s="1"/>
  <c r="S100" i="3"/>
  <c r="T100" i="3" s="1"/>
  <c r="S101" i="3"/>
  <c r="T101" i="3" s="1"/>
  <c r="S102" i="3"/>
  <c r="T102" i="3" s="1"/>
  <c r="S103" i="3"/>
  <c r="T103" i="3" s="1"/>
  <c r="S104" i="3"/>
  <c r="T104" i="3" s="1"/>
  <c r="S105" i="3"/>
  <c r="T105" i="3" s="1"/>
  <c r="S106" i="3"/>
  <c r="T106" i="3" s="1"/>
  <c r="S107" i="3"/>
  <c r="T107" i="3" s="1"/>
  <c r="S108" i="3"/>
  <c r="T108" i="3" s="1"/>
  <c r="S109" i="3"/>
  <c r="T109" i="3" s="1"/>
  <c r="S110" i="3"/>
  <c r="T110" i="3" s="1"/>
  <c r="S111" i="3"/>
  <c r="T111" i="3" s="1"/>
  <c r="S112" i="3"/>
  <c r="T112" i="3" s="1"/>
  <c r="S113" i="3"/>
  <c r="T113" i="3" s="1"/>
  <c r="S114" i="3"/>
  <c r="T114" i="3" s="1"/>
  <c r="S115" i="3"/>
  <c r="T115" i="3" s="1"/>
  <c r="S116" i="3"/>
  <c r="T116" i="3" s="1"/>
  <c r="S117" i="3"/>
  <c r="T117" i="3" s="1"/>
  <c r="S118" i="3"/>
  <c r="T118" i="3" s="1"/>
  <c r="S119" i="3"/>
  <c r="T119" i="3" s="1"/>
  <c r="S120" i="3"/>
  <c r="T120" i="3" s="1"/>
  <c r="S121" i="3"/>
  <c r="T121" i="3" s="1"/>
  <c r="S122" i="3"/>
  <c r="T122" i="3" s="1"/>
  <c r="S123" i="3"/>
  <c r="T123" i="3" s="1"/>
  <c r="S124" i="3"/>
  <c r="T124" i="3" s="1"/>
  <c r="S125" i="3"/>
  <c r="T125" i="3" s="1"/>
  <c r="S126" i="3"/>
  <c r="T126" i="3" s="1"/>
  <c r="S127" i="3"/>
  <c r="T127" i="3" s="1"/>
  <c r="S128" i="3"/>
  <c r="T128" i="3" s="1"/>
  <c r="S129" i="3"/>
  <c r="T129" i="3" s="1"/>
  <c r="S130" i="3"/>
  <c r="T130" i="3" s="1"/>
  <c r="S131" i="3"/>
  <c r="T131" i="3" s="1"/>
  <c r="S132" i="3"/>
  <c r="T132" i="3" s="1"/>
  <c r="S133" i="3"/>
  <c r="T133" i="3" s="1"/>
  <c r="S134" i="3"/>
  <c r="T134" i="3" s="1"/>
  <c r="S135" i="3"/>
  <c r="T135" i="3" s="1"/>
  <c r="S136" i="3"/>
  <c r="T136" i="3" s="1"/>
  <c r="S137" i="3"/>
  <c r="T137" i="3" s="1"/>
  <c r="S138" i="3"/>
  <c r="T138" i="3" s="1"/>
  <c r="S139" i="3"/>
  <c r="T139" i="3" s="1"/>
  <c r="S140" i="3"/>
  <c r="T140" i="3" s="1"/>
  <c r="S141" i="3"/>
  <c r="T141" i="3" s="1"/>
  <c r="S142" i="3"/>
  <c r="T142" i="3" s="1"/>
  <c r="S143" i="3"/>
  <c r="T143" i="3" s="1"/>
  <c r="S144" i="3"/>
  <c r="T144" i="3" s="1"/>
  <c r="S145" i="3"/>
  <c r="T145" i="3" s="1"/>
  <c r="S146" i="3"/>
  <c r="T146" i="3" s="1"/>
  <c r="S147" i="3"/>
  <c r="T147" i="3" s="1"/>
  <c r="S148" i="3"/>
  <c r="T148" i="3" s="1"/>
  <c r="S149" i="3"/>
  <c r="T149" i="3" s="1"/>
  <c r="S150" i="3"/>
  <c r="T150" i="3" s="1"/>
  <c r="S151" i="3"/>
  <c r="T151" i="3" s="1"/>
  <c r="S152" i="3"/>
  <c r="T152" i="3" s="1"/>
  <c r="S153" i="3"/>
  <c r="T153" i="3" s="1"/>
  <c r="S154" i="3"/>
  <c r="T154" i="3" s="1"/>
  <c r="S155" i="3"/>
  <c r="T155" i="3" s="1"/>
  <c r="S156" i="3"/>
  <c r="T156" i="3" s="1"/>
  <c r="S157" i="3"/>
  <c r="T157" i="3" s="1"/>
  <c r="S158" i="3"/>
  <c r="T158" i="3" s="1"/>
  <c r="S159" i="3"/>
  <c r="T159" i="3" s="1"/>
  <c r="S160" i="3"/>
  <c r="T160" i="3" s="1"/>
  <c r="S161" i="3"/>
  <c r="T161" i="3" s="1"/>
  <c r="S162" i="3"/>
  <c r="T162" i="3" s="1"/>
  <c r="S163" i="3"/>
  <c r="T163" i="3" s="1"/>
  <c r="S164" i="3"/>
  <c r="T164" i="3" s="1"/>
  <c r="S165" i="3"/>
  <c r="T165" i="3" s="1"/>
  <c r="S166" i="3"/>
  <c r="T166" i="3" s="1"/>
  <c r="S167" i="3"/>
  <c r="T167" i="3" s="1"/>
  <c r="S168" i="3"/>
  <c r="T168" i="3" s="1"/>
  <c r="S169" i="3"/>
  <c r="T169" i="3" s="1"/>
  <c r="S170" i="3"/>
  <c r="T170" i="3" s="1"/>
  <c r="S171" i="3"/>
  <c r="T171" i="3" s="1"/>
  <c r="S172" i="3"/>
  <c r="T172" i="3" s="1"/>
  <c r="S173" i="3"/>
  <c r="T173" i="3" s="1"/>
  <c r="S174" i="3"/>
  <c r="T174" i="3" s="1"/>
  <c r="S175" i="3"/>
  <c r="T175" i="3" s="1"/>
  <c r="S176" i="3"/>
  <c r="T176" i="3" s="1"/>
  <c r="S177" i="3"/>
  <c r="T177" i="3" s="1"/>
  <c r="S178" i="3"/>
  <c r="T178" i="3" s="1"/>
  <c r="S179" i="3"/>
  <c r="T179" i="3" s="1"/>
  <c r="S180" i="3"/>
  <c r="T180" i="3" s="1"/>
  <c r="S181" i="3"/>
  <c r="T181" i="3" s="1"/>
  <c r="S182" i="3"/>
  <c r="T182" i="3" s="1"/>
  <c r="S183" i="3"/>
  <c r="T183" i="3" s="1"/>
  <c r="S184" i="3"/>
  <c r="T184" i="3" s="1"/>
  <c r="S185" i="3"/>
  <c r="T185" i="3" s="1"/>
  <c r="S186" i="3"/>
  <c r="T186" i="3" s="1"/>
  <c r="S187" i="3"/>
  <c r="T187" i="3" s="1"/>
  <c r="S188" i="3"/>
  <c r="T188" i="3" s="1"/>
  <c r="S189" i="3"/>
  <c r="T189" i="3" s="1"/>
  <c r="S190" i="3"/>
  <c r="T190" i="3" s="1"/>
  <c r="S191" i="3"/>
  <c r="T191" i="3" s="1"/>
  <c r="S192" i="3"/>
  <c r="T192" i="3" s="1"/>
  <c r="S193" i="3"/>
  <c r="T193" i="3" s="1"/>
  <c r="S194" i="3"/>
  <c r="T194" i="3" s="1"/>
  <c r="S195" i="3"/>
  <c r="T195" i="3" s="1"/>
  <c r="S196" i="3"/>
  <c r="T196" i="3" s="1"/>
  <c r="S197" i="3"/>
  <c r="T197" i="3" s="1"/>
  <c r="S198" i="3"/>
  <c r="T198" i="3" s="1"/>
  <c r="O6" i="3"/>
  <c r="P6" i="3" s="1"/>
  <c r="O7" i="3"/>
  <c r="P7" i="3" s="1"/>
  <c r="O8" i="3"/>
  <c r="P8" i="3" s="1"/>
  <c r="O9" i="3"/>
  <c r="P9" i="3" s="1"/>
  <c r="O10" i="3"/>
  <c r="P10" i="3" s="1"/>
  <c r="O11" i="3"/>
  <c r="P11" i="3" s="1"/>
  <c r="O12" i="3"/>
  <c r="P12" i="3" s="1"/>
  <c r="O13" i="3"/>
  <c r="P13" i="3" s="1"/>
  <c r="O14" i="3"/>
  <c r="P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O34" i="3"/>
  <c r="P34" i="3" s="1"/>
  <c r="O35" i="3"/>
  <c r="P35" i="3" s="1"/>
  <c r="O36" i="3"/>
  <c r="P36" i="3" s="1"/>
  <c r="O37" i="3"/>
  <c r="P37" i="3" s="1"/>
  <c r="O38" i="3"/>
  <c r="P38" i="3" s="1"/>
  <c r="O39" i="3"/>
  <c r="P39" i="3" s="1"/>
  <c r="O40" i="3"/>
  <c r="P40" i="3" s="1"/>
  <c r="O41" i="3"/>
  <c r="P41" i="3" s="1"/>
  <c r="O42" i="3"/>
  <c r="P42" i="3" s="1"/>
  <c r="O43" i="3"/>
  <c r="P43" i="3" s="1"/>
  <c r="O44" i="3"/>
  <c r="P44" i="3" s="1"/>
  <c r="O45" i="3"/>
  <c r="P45" i="3" s="1"/>
  <c r="O46" i="3"/>
  <c r="P46" i="3" s="1"/>
  <c r="O47" i="3"/>
  <c r="P47" i="3" s="1"/>
  <c r="O48" i="3"/>
  <c r="P48" i="3" s="1"/>
  <c r="O49" i="3"/>
  <c r="P49" i="3" s="1"/>
  <c r="O50" i="3"/>
  <c r="P50" i="3" s="1"/>
  <c r="O51" i="3"/>
  <c r="P51" i="3" s="1"/>
  <c r="O52" i="3"/>
  <c r="P52" i="3" s="1"/>
  <c r="O53" i="3"/>
  <c r="P53" i="3" s="1"/>
  <c r="O54" i="3"/>
  <c r="P54" i="3" s="1"/>
  <c r="O55" i="3"/>
  <c r="P55" i="3" s="1"/>
  <c r="O56" i="3"/>
  <c r="P56" i="3" s="1"/>
  <c r="O57" i="3"/>
  <c r="P57" i="3" s="1"/>
  <c r="O58" i="3"/>
  <c r="P58" i="3" s="1"/>
  <c r="O59" i="3"/>
  <c r="P59" i="3" s="1"/>
  <c r="O60" i="3"/>
  <c r="P60" i="3" s="1"/>
  <c r="O61" i="3"/>
  <c r="P61" i="3" s="1"/>
  <c r="O62" i="3"/>
  <c r="P62" i="3" s="1"/>
  <c r="O63" i="3"/>
  <c r="P63" i="3" s="1"/>
  <c r="O64" i="3"/>
  <c r="P64" i="3" s="1"/>
  <c r="O65" i="3"/>
  <c r="P65" i="3" s="1"/>
  <c r="O66" i="3"/>
  <c r="P66" i="3" s="1"/>
  <c r="O67" i="3"/>
  <c r="P67" i="3" s="1"/>
  <c r="O68" i="3"/>
  <c r="P68" i="3" s="1"/>
  <c r="O69" i="3"/>
  <c r="P69" i="3" s="1"/>
  <c r="O70" i="3"/>
  <c r="P70" i="3" s="1"/>
  <c r="O71" i="3"/>
  <c r="P71" i="3" s="1"/>
  <c r="O72" i="3"/>
  <c r="P72" i="3" s="1"/>
  <c r="O73" i="3"/>
  <c r="P73" i="3" s="1"/>
  <c r="O74" i="3"/>
  <c r="P74" i="3" s="1"/>
  <c r="O75" i="3"/>
  <c r="P75" i="3" s="1"/>
  <c r="O76" i="3"/>
  <c r="P76" i="3" s="1"/>
  <c r="O77" i="3"/>
  <c r="P77" i="3" s="1"/>
  <c r="O78" i="3"/>
  <c r="P78" i="3" s="1"/>
  <c r="O79" i="3"/>
  <c r="P79" i="3" s="1"/>
  <c r="O80" i="3"/>
  <c r="P80" i="3" s="1"/>
  <c r="O81" i="3"/>
  <c r="P81" i="3" s="1"/>
  <c r="O82" i="3"/>
  <c r="P82" i="3" s="1"/>
  <c r="O83" i="3"/>
  <c r="P83" i="3" s="1"/>
  <c r="O84" i="3"/>
  <c r="P84" i="3" s="1"/>
  <c r="O85" i="3"/>
  <c r="P85" i="3" s="1"/>
  <c r="O86" i="3"/>
  <c r="P86" i="3" s="1"/>
  <c r="O87" i="3"/>
  <c r="P87" i="3" s="1"/>
  <c r="O88" i="3"/>
  <c r="P88" i="3" s="1"/>
  <c r="O89" i="3"/>
  <c r="P89" i="3" s="1"/>
  <c r="O90" i="3"/>
  <c r="P90" i="3" s="1"/>
  <c r="O91" i="3"/>
  <c r="P91" i="3" s="1"/>
  <c r="O92" i="3"/>
  <c r="P92" i="3" s="1"/>
  <c r="O93" i="3"/>
  <c r="P93" i="3" s="1"/>
  <c r="O94" i="3"/>
  <c r="P94" i="3" s="1"/>
  <c r="O95" i="3"/>
  <c r="P95" i="3" s="1"/>
  <c r="O96" i="3"/>
  <c r="P96" i="3" s="1"/>
  <c r="O97" i="3"/>
  <c r="P97" i="3" s="1"/>
  <c r="O98" i="3"/>
  <c r="P98" i="3" s="1"/>
  <c r="O99" i="3"/>
  <c r="P99" i="3" s="1"/>
  <c r="O100" i="3"/>
  <c r="P100" i="3" s="1"/>
  <c r="O101" i="3"/>
  <c r="P101" i="3" s="1"/>
  <c r="O102" i="3"/>
  <c r="P102" i="3" s="1"/>
  <c r="O103" i="3"/>
  <c r="P103" i="3" s="1"/>
  <c r="O104" i="3"/>
  <c r="P104" i="3" s="1"/>
  <c r="O105" i="3"/>
  <c r="P105" i="3" s="1"/>
  <c r="O106" i="3"/>
  <c r="P106" i="3" s="1"/>
  <c r="O107" i="3"/>
  <c r="P107" i="3" s="1"/>
  <c r="O108" i="3"/>
  <c r="P108" i="3" s="1"/>
  <c r="O109" i="3"/>
  <c r="P109" i="3" s="1"/>
  <c r="O110" i="3"/>
  <c r="P110" i="3" s="1"/>
  <c r="O111" i="3"/>
  <c r="P111" i="3" s="1"/>
  <c r="O112" i="3"/>
  <c r="P112" i="3" s="1"/>
  <c r="O113" i="3"/>
  <c r="P113" i="3" s="1"/>
  <c r="O114" i="3"/>
  <c r="P114" i="3" s="1"/>
  <c r="O115" i="3"/>
  <c r="P115" i="3" s="1"/>
  <c r="O116" i="3"/>
  <c r="P116" i="3" s="1"/>
  <c r="O117" i="3"/>
  <c r="P117" i="3" s="1"/>
  <c r="O118" i="3"/>
  <c r="P118" i="3" s="1"/>
  <c r="O119" i="3"/>
  <c r="P119" i="3" s="1"/>
  <c r="O120" i="3"/>
  <c r="P120" i="3" s="1"/>
  <c r="O121" i="3"/>
  <c r="P121" i="3" s="1"/>
  <c r="O122" i="3"/>
  <c r="P122" i="3" s="1"/>
  <c r="O123" i="3"/>
  <c r="P123" i="3" s="1"/>
  <c r="O124" i="3"/>
  <c r="P124" i="3" s="1"/>
  <c r="O125" i="3"/>
  <c r="P125" i="3" s="1"/>
  <c r="O126" i="3"/>
  <c r="P126" i="3" s="1"/>
  <c r="O127" i="3"/>
  <c r="P127" i="3" s="1"/>
  <c r="O128" i="3"/>
  <c r="P128" i="3" s="1"/>
  <c r="O129" i="3"/>
  <c r="P129" i="3" s="1"/>
  <c r="O130" i="3"/>
  <c r="P130" i="3" s="1"/>
  <c r="O131" i="3"/>
  <c r="P131" i="3" s="1"/>
  <c r="O132" i="3"/>
  <c r="P132" i="3" s="1"/>
  <c r="O133" i="3"/>
  <c r="P133" i="3" s="1"/>
  <c r="O134" i="3"/>
  <c r="P134" i="3" s="1"/>
  <c r="O135" i="3"/>
  <c r="P135" i="3" s="1"/>
  <c r="O136" i="3"/>
  <c r="P136" i="3" s="1"/>
  <c r="O137" i="3"/>
  <c r="P137" i="3" s="1"/>
  <c r="O138" i="3"/>
  <c r="P138" i="3" s="1"/>
  <c r="O139" i="3"/>
  <c r="P139" i="3" s="1"/>
  <c r="O140" i="3"/>
  <c r="P140" i="3" s="1"/>
  <c r="O141" i="3"/>
  <c r="P141" i="3" s="1"/>
  <c r="O142" i="3"/>
  <c r="P142" i="3" s="1"/>
  <c r="O143" i="3"/>
  <c r="P143" i="3" s="1"/>
  <c r="O144" i="3"/>
  <c r="P144" i="3" s="1"/>
  <c r="O145" i="3"/>
  <c r="P145" i="3" s="1"/>
  <c r="O146" i="3"/>
  <c r="P146" i="3" s="1"/>
  <c r="O147" i="3"/>
  <c r="P147" i="3" s="1"/>
  <c r="O148" i="3"/>
  <c r="P148" i="3" s="1"/>
  <c r="O149" i="3"/>
  <c r="P149" i="3" s="1"/>
  <c r="O150" i="3"/>
  <c r="P150" i="3" s="1"/>
  <c r="O151" i="3"/>
  <c r="P151" i="3" s="1"/>
  <c r="O152" i="3"/>
  <c r="P152" i="3" s="1"/>
  <c r="O153" i="3"/>
  <c r="P153" i="3" s="1"/>
  <c r="O154" i="3"/>
  <c r="P154" i="3" s="1"/>
  <c r="O155" i="3"/>
  <c r="P155" i="3" s="1"/>
  <c r="O156" i="3"/>
  <c r="P156" i="3" s="1"/>
  <c r="O157" i="3"/>
  <c r="P157" i="3" s="1"/>
  <c r="O158" i="3"/>
  <c r="P158" i="3" s="1"/>
  <c r="O159" i="3"/>
  <c r="P159" i="3" s="1"/>
  <c r="O160" i="3"/>
  <c r="P160" i="3" s="1"/>
  <c r="O161" i="3"/>
  <c r="P161" i="3" s="1"/>
  <c r="O162" i="3"/>
  <c r="P162" i="3" s="1"/>
  <c r="O163" i="3"/>
  <c r="P163" i="3" s="1"/>
  <c r="O164" i="3"/>
  <c r="P164" i="3" s="1"/>
  <c r="O165" i="3"/>
  <c r="P165" i="3" s="1"/>
  <c r="O166" i="3"/>
  <c r="P166" i="3" s="1"/>
  <c r="O167" i="3"/>
  <c r="P167" i="3" s="1"/>
  <c r="O168" i="3"/>
  <c r="P168" i="3" s="1"/>
  <c r="O169" i="3"/>
  <c r="P169" i="3" s="1"/>
  <c r="O170" i="3"/>
  <c r="P170" i="3" s="1"/>
  <c r="O171" i="3"/>
  <c r="P171" i="3" s="1"/>
  <c r="O172" i="3"/>
  <c r="P172" i="3" s="1"/>
  <c r="O173" i="3"/>
  <c r="P173" i="3" s="1"/>
  <c r="O174" i="3"/>
  <c r="P174" i="3" s="1"/>
  <c r="O175" i="3"/>
  <c r="P175" i="3" s="1"/>
  <c r="O176" i="3"/>
  <c r="P176" i="3" s="1"/>
  <c r="O177" i="3"/>
  <c r="P177" i="3" s="1"/>
  <c r="O178" i="3"/>
  <c r="P178" i="3" s="1"/>
  <c r="O179" i="3"/>
  <c r="P179" i="3" s="1"/>
  <c r="O180" i="3"/>
  <c r="P180" i="3" s="1"/>
  <c r="O181" i="3"/>
  <c r="P181" i="3" s="1"/>
  <c r="O182" i="3"/>
  <c r="P182" i="3" s="1"/>
  <c r="O183" i="3"/>
  <c r="P183" i="3" s="1"/>
  <c r="O184" i="3"/>
  <c r="P184" i="3" s="1"/>
  <c r="O185" i="3"/>
  <c r="P185" i="3" s="1"/>
  <c r="O186" i="3"/>
  <c r="P186" i="3" s="1"/>
  <c r="O187" i="3"/>
  <c r="P187" i="3" s="1"/>
  <c r="O188" i="3"/>
  <c r="P188" i="3" s="1"/>
  <c r="O189" i="3"/>
  <c r="P189" i="3" s="1"/>
  <c r="O190" i="3"/>
  <c r="P190" i="3" s="1"/>
  <c r="O191" i="3"/>
  <c r="P191" i="3" s="1"/>
  <c r="O192" i="3"/>
  <c r="P192" i="3" s="1"/>
  <c r="O193" i="3"/>
  <c r="P193" i="3" s="1"/>
  <c r="O194" i="3"/>
  <c r="P194" i="3" s="1"/>
  <c r="O195" i="3"/>
  <c r="P195" i="3" s="1"/>
  <c r="O196" i="3"/>
  <c r="P196" i="3" s="1"/>
  <c r="O197" i="3"/>
  <c r="P197" i="3" s="1"/>
  <c r="O198" i="3"/>
  <c r="P198" i="3" s="1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 s="1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22" i="3"/>
  <c r="L22" i="3" s="1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 s="1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 s="1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 s="1"/>
  <c r="K46" i="3"/>
  <c r="L46" i="3" s="1"/>
  <c r="K47" i="3"/>
  <c r="L47" i="3" s="1"/>
  <c r="K48" i="3"/>
  <c r="L48" i="3" s="1"/>
  <c r="K49" i="3"/>
  <c r="L49" i="3" s="1"/>
  <c r="K50" i="3"/>
  <c r="L50" i="3" s="1"/>
  <c r="K51" i="3"/>
  <c r="L51" i="3" s="1"/>
  <c r="K52" i="3"/>
  <c r="L52" i="3" s="1"/>
  <c r="K53" i="3"/>
  <c r="L53" i="3" s="1"/>
  <c r="K54" i="3"/>
  <c r="L54" i="3" s="1"/>
  <c r="K55" i="3"/>
  <c r="L55" i="3" s="1"/>
  <c r="K56" i="3"/>
  <c r="L56" i="3" s="1"/>
  <c r="K57" i="3"/>
  <c r="L57" i="3" s="1"/>
  <c r="K58" i="3"/>
  <c r="L58" i="3" s="1"/>
  <c r="K59" i="3"/>
  <c r="L59" i="3" s="1"/>
  <c r="K60" i="3"/>
  <c r="L60" i="3" s="1"/>
  <c r="K61" i="3"/>
  <c r="L61" i="3" s="1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85" i="3"/>
  <c r="L85" i="3" s="1"/>
  <c r="K86" i="3"/>
  <c r="L86" i="3" s="1"/>
  <c r="K87" i="3"/>
  <c r="L87" i="3" s="1"/>
  <c r="K88" i="3"/>
  <c r="L88" i="3" s="1"/>
  <c r="K89" i="3"/>
  <c r="L89" i="3" s="1"/>
  <c r="K90" i="3"/>
  <c r="L90" i="3" s="1"/>
  <c r="K91" i="3"/>
  <c r="L91" i="3" s="1"/>
  <c r="K92" i="3"/>
  <c r="L92" i="3" s="1"/>
  <c r="K93" i="3"/>
  <c r="L93" i="3" s="1"/>
  <c r="K94" i="3"/>
  <c r="L94" i="3" s="1"/>
  <c r="K95" i="3"/>
  <c r="L95" i="3" s="1"/>
  <c r="K96" i="3"/>
  <c r="L96" i="3" s="1"/>
  <c r="K97" i="3"/>
  <c r="L97" i="3" s="1"/>
  <c r="K98" i="3"/>
  <c r="L98" i="3" s="1"/>
  <c r="K99" i="3"/>
  <c r="L99" i="3" s="1"/>
  <c r="K100" i="3"/>
  <c r="L100" i="3" s="1"/>
  <c r="K101" i="3"/>
  <c r="L101" i="3" s="1"/>
  <c r="K102" i="3"/>
  <c r="L102" i="3" s="1"/>
  <c r="K103" i="3"/>
  <c r="L103" i="3" s="1"/>
  <c r="K104" i="3"/>
  <c r="L104" i="3" s="1"/>
  <c r="K105" i="3"/>
  <c r="L105" i="3" s="1"/>
  <c r="K106" i="3"/>
  <c r="L106" i="3" s="1"/>
  <c r="K107" i="3"/>
  <c r="L107" i="3" s="1"/>
  <c r="K108" i="3"/>
  <c r="L108" i="3" s="1"/>
  <c r="K109" i="3"/>
  <c r="L109" i="3" s="1"/>
  <c r="K110" i="3"/>
  <c r="L110" i="3" s="1"/>
  <c r="K111" i="3"/>
  <c r="L111" i="3" s="1"/>
  <c r="K112" i="3"/>
  <c r="L112" i="3" s="1"/>
  <c r="K113" i="3"/>
  <c r="L113" i="3" s="1"/>
  <c r="K114" i="3"/>
  <c r="L114" i="3" s="1"/>
  <c r="K115" i="3"/>
  <c r="L115" i="3" s="1"/>
  <c r="K116" i="3"/>
  <c r="L116" i="3" s="1"/>
  <c r="K117" i="3"/>
  <c r="L117" i="3" s="1"/>
  <c r="K118" i="3"/>
  <c r="L118" i="3" s="1"/>
  <c r="K119" i="3"/>
  <c r="L119" i="3" s="1"/>
  <c r="K120" i="3"/>
  <c r="L120" i="3" s="1"/>
  <c r="K121" i="3"/>
  <c r="L121" i="3" s="1"/>
  <c r="K122" i="3"/>
  <c r="L122" i="3" s="1"/>
  <c r="K123" i="3"/>
  <c r="L123" i="3" s="1"/>
  <c r="K124" i="3"/>
  <c r="L124" i="3" s="1"/>
  <c r="K125" i="3"/>
  <c r="L125" i="3" s="1"/>
  <c r="K126" i="3"/>
  <c r="L126" i="3" s="1"/>
  <c r="K127" i="3"/>
  <c r="L127" i="3" s="1"/>
  <c r="K128" i="3"/>
  <c r="L128" i="3" s="1"/>
  <c r="K129" i="3"/>
  <c r="L129" i="3" s="1"/>
  <c r="K130" i="3"/>
  <c r="L130" i="3" s="1"/>
  <c r="K131" i="3"/>
  <c r="L131" i="3" s="1"/>
  <c r="K132" i="3"/>
  <c r="L132" i="3" s="1"/>
  <c r="K133" i="3"/>
  <c r="L133" i="3" s="1"/>
  <c r="K134" i="3"/>
  <c r="L134" i="3" s="1"/>
  <c r="K135" i="3"/>
  <c r="L135" i="3" s="1"/>
  <c r="K136" i="3"/>
  <c r="L136" i="3" s="1"/>
  <c r="K137" i="3"/>
  <c r="L137" i="3" s="1"/>
  <c r="K138" i="3"/>
  <c r="L138" i="3" s="1"/>
  <c r="K139" i="3"/>
  <c r="L139" i="3" s="1"/>
  <c r="K140" i="3"/>
  <c r="L140" i="3" s="1"/>
  <c r="K141" i="3"/>
  <c r="L141" i="3" s="1"/>
  <c r="K142" i="3"/>
  <c r="L142" i="3" s="1"/>
  <c r="K143" i="3"/>
  <c r="L143" i="3" s="1"/>
  <c r="K144" i="3"/>
  <c r="L144" i="3" s="1"/>
  <c r="K145" i="3"/>
  <c r="L145" i="3" s="1"/>
  <c r="K146" i="3"/>
  <c r="L146" i="3" s="1"/>
  <c r="K147" i="3"/>
  <c r="L147" i="3" s="1"/>
  <c r="K148" i="3"/>
  <c r="L148" i="3" s="1"/>
  <c r="K149" i="3"/>
  <c r="L149" i="3" s="1"/>
  <c r="K150" i="3"/>
  <c r="L150" i="3" s="1"/>
  <c r="K151" i="3"/>
  <c r="L151" i="3" s="1"/>
  <c r="K152" i="3"/>
  <c r="L152" i="3" s="1"/>
  <c r="K153" i="3"/>
  <c r="L153" i="3" s="1"/>
  <c r="K154" i="3"/>
  <c r="L154" i="3" s="1"/>
  <c r="K155" i="3"/>
  <c r="L155" i="3" s="1"/>
  <c r="K156" i="3"/>
  <c r="L156" i="3" s="1"/>
  <c r="K157" i="3"/>
  <c r="L157" i="3" s="1"/>
  <c r="K158" i="3"/>
  <c r="L158" i="3" s="1"/>
  <c r="K159" i="3"/>
  <c r="L159" i="3" s="1"/>
  <c r="K160" i="3"/>
  <c r="L160" i="3" s="1"/>
  <c r="K161" i="3"/>
  <c r="L161" i="3" s="1"/>
  <c r="K162" i="3"/>
  <c r="L162" i="3" s="1"/>
  <c r="K163" i="3"/>
  <c r="L163" i="3" s="1"/>
  <c r="K164" i="3"/>
  <c r="L164" i="3" s="1"/>
  <c r="K165" i="3"/>
  <c r="L165" i="3" s="1"/>
  <c r="K166" i="3"/>
  <c r="L166" i="3" s="1"/>
  <c r="K167" i="3"/>
  <c r="L167" i="3" s="1"/>
  <c r="K168" i="3"/>
  <c r="L168" i="3" s="1"/>
  <c r="K169" i="3"/>
  <c r="L169" i="3" s="1"/>
  <c r="K170" i="3"/>
  <c r="L170" i="3" s="1"/>
  <c r="K171" i="3"/>
  <c r="L171" i="3" s="1"/>
  <c r="K172" i="3"/>
  <c r="L172" i="3" s="1"/>
  <c r="K173" i="3"/>
  <c r="L173" i="3" s="1"/>
  <c r="K174" i="3"/>
  <c r="L174" i="3" s="1"/>
  <c r="K175" i="3"/>
  <c r="L175" i="3" s="1"/>
  <c r="K176" i="3"/>
  <c r="L176" i="3" s="1"/>
  <c r="K177" i="3"/>
  <c r="L177" i="3" s="1"/>
  <c r="K178" i="3"/>
  <c r="L178" i="3" s="1"/>
  <c r="K179" i="3"/>
  <c r="L179" i="3" s="1"/>
  <c r="K180" i="3"/>
  <c r="L180" i="3" s="1"/>
  <c r="K181" i="3"/>
  <c r="L181" i="3" s="1"/>
  <c r="K182" i="3"/>
  <c r="L182" i="3" s="1"/>
  <c r="K183" i="3"/>
  <c r="L183" i="3" s="1"/>
  <c r="K184" i="3"/>
  <c r="L184" i="3" s="1"/>
  <c r="K185" i="3"/>
  <c r="L185" i="3" s="1"/>
  <c r="K186" i="3"/>
  <c r="L186" i="3" s="1"/>
  <c r="K187" i="3"/>
  <c r="L187" i="3" s="1"/>
  <c r="K188" i="3"/>
  <c r="L188" i="3" s="1"/>
  <c r="K189" i="3"/>
  <c r="L189" i="3" s="1"/>
  <c r="K190" i="3"/>
  <c r="L190" i="3" s="1"/>
  <c r="K191" i="3"/>
  <c r="L191" i="3" s="1"/>
  <c r="K192" i="3"/>
  <c r="L192" i="3" s="1"/>
  <c r="K193" i="3"/>
  <c r="L193" i="3" s="1"/>
  <c r="K194" i="3"/>
  <c r="L194" i="3" s="1"/>
  <c r="K195" i="3"/>
  <c r="L195" i="3" s="1"/>
  <c r="K196" i="3"/>
  <c r="L196" i="3" s="1"/>
  <c r="K197" i="3"/>
  <c r="L197" i="3" s="1"/>
  <c r="K198" i="3"/>
  <c r="L198" i="3" s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E6" i="3"/>
  <c r="F6" i="3" s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E52" i="3"/>
  <c r="F52" i="3" s="1"/>
  <c r="E53" i="3"/>
  <c r="F53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E60" i="3"/>
  <c r="F60" i="3" s="1"/>
  <c r="E61" i="3"/>
  <c r="F61" i="3" s="1"/>
  <c r="E62" i="3"/>
  <c r="F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F68" i="3" s="1"/>
  <c r="E69" i="3"/>
  <c r="F69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E76" i="3"/>
  <c r="F76" i="3" s="1"/>
  <c r="E77" i="3"/>
  <c r="F77" i="3" s="1"/>
  <c r="E78" i="3"/>
  <c r="F78" i="3" s="1"/>
  <c r="E79" i="3"/>
  <c r="F79" i="3" s="1"/>
  <c r="E80" i="3"/>
  <c r="F80" i="3" s="1"/>
  <c r="E81" i="3"/>
  <c r="F81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 s="1"/>
  <c r="E91" i="3"/>
  <c r="F91" i="3" s="1"/>
  <c r="E92" i="3"/>
  <c r="F92" i="3" s="1"/>
  <c r="E93" i="3"/>
  <c r="F93" i="3" s="1"/>
  <c r="E94" i="3"/>
  <c r="F94" i="3" s="1"/>
  <c r="E95" i="3"/>
  <c r="F95" i="3" s="1"/>
  <c r="E96" i="3"/>
  <c r="F96" i="3" s="1"/>
  <c r="E97" i="3"/>
  <c r="F97" i="3" s="1"/>
  <c r="E98" i="3"/>
  <c r="F98" i="3" s="1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 s="1"/>
  <c r="E105" i="3"/>
  <c r="F105" i="3" s="1"/>
  <c r="E106" i="3"/>
  <c r="F106" i="3" s="1"/>
  <c r="E107" i="3"/>
  <c r="F107" i="3" s="1"/>
  <c r="E108" i="3"/>
  <c r="F108" i="3" s="1"/>
  <c r="E109" i="3"/>
  <c r="F109" i="3" s="1"/>
  <c r="E110" i="3"/>
  <c r="F110" i="3" s="1"/>
  <c r="E111" i="3"/>
  <c r="F111" i="3" s="1"/>
  <c r="E112" i="3"/>
  <c r="F112" i="3" s="1"/>
  <c r="E113" i="3"/>
  <c r="F113" i="3" s="1"/>
  <c r="E114" i="3"/>
  <c r="F114" i="3" s="1"/>
  <c r="E115" i="3"/>
  <c r="F115" i="3" s="1"/>
  <c r="E116" i="3"/>
  <c r="F116" i="3" s="1"/>
  <c r="E117" i="3"/>
  <c r="F117" i="3" s="1"/>
  <c r="E118" i="3"/>
  <c r="F118" i="3" s="1"/>
  <c r="E119" i="3"/>
  <c r="F119" i="3" s="1"/>
  <c r="E120" i="3"/>
  <c r="F120" i="3" s="1"/>
  <c r="E121" i="3"/>
  <c r="F121" i="3" s="1"/>
  <c r="E122" i="3"/>
  <c r="F122" i="3" s="1"/>
  <c r="E123" i="3"/>
  <c r="F123" i="3" s="1"/>
  <c r="E124" i="3"/>
  <c r="F124" i="3" s="1"/>
  <c r="E125" i="3"/>
  <c r="F125" i="3" s="1"/>
  <c r="E126" i="3"/>
  <c r="F126" i="3" s="1"/>
  <c r="E127" i="3"/>
  <c r="F127" i="3" s="1"/>
  <c r="E128" i="3"/>
  <c r="F128" i="3" s="1"/>
  <c r="E129" i="3"/>
  <c r="F129" i="3" s="1"/>
  <c r="E130" i="3"/>
  <c r="F130" i="3" s="1"/>
  <c r="E131" i="3"/>
  <c r="F131" i="3" s="1"/>
  <c r="E132" i="3"/>
  <c r="F132" i="3" s="1"/>
  <c r="E133" i="3"/>
  <c r="F133" i="3" s="1"/>
  <c r="E134" i="3"/>
  <c r="F134" i="3" s="1"/>
  <c r="E135" i="3"/>
  <c r="F135" i="3" s="1"/>
  <c r="E136" i="3"/>
  <c r="F136" i="3" s="1"/>
  <c r="E137" i="3"/>
  <c r="F137" i="3" s="1"/>
  <c r="E138" i="3"/>
  <c r="F138" i="3" s="1"/>
  <c r="E139" i="3"/>
  <c r="F139" i="3" s="1"/>
  <c r="E140" i="3"/>
  <c r="F140" i="3" s="1"/>
  <c r="E141" i="3"/>
  <c r="F141" i="3" s="1"/>
  <c r="E142" i="3"/>
  <c r="F142" i="3" s="1"/>
  <c r="E143" i="3"/>
  <c r="F143" i="3" s="1"/>
  <c r="E144" i="3"/>
  <c r="F144" i="3" s="1"/>
  <c r="E145" i="3"/>
  <c r="F145" i="3" s="1"/>
  <c r="E146" i="3"/>
  <c r="F146" i="3" s="1"/>
  <c r="E147" i="3"/>
  <c r="F147" i="3" s="1"/>
  <c r="E148" i="3"/>
  <c r="F148" i="3" s="1"/>
  <c r="E149" i="3"/>
  <c r="F149" i="3" s="1"/>
  <c r="E150" i="3"/>
  <c r="F150" i="3" s="1"/>
  <c r="E151" i="3"/>
  <c r="F151" i="3" s="1"/>
  <c r="E152" i="3"/>
  <c r="F152" i="3" s="1"/>
  <c r="E153" i="3"/>
  <c r="F153" i="3" s="1"/>
  <c r="E154" i="3"/>
  <c r="F154" i="3" s="1"/>
  <c r="E155" i="3"/>
  <c r="F155" i="3" s="1"/>
  <c r="E156" i="3"/>
  <c r="F156" i="3" s="1"/>
  <c r="E157" i="3"/>
  <c r="F157" i="3" s="1"/>
  <c r="E158" i="3"/>
  <c r="F158" i="3" s="1"/>
  <c r="E159" i="3"/>
  <c r="F159" i="3" s="1"/>
  <c r="E160" i="3"/>
  <c r="F160" i="3" s="1"/>
  <c r="E161" i="3"/>
  <c r="F161" i="3" s="1"/>
  <c r="E162" i="3"/>
  <c r="F162" i="3" s="1"/>
  <c r="E163" i="3"/>
  <c r="F163" i="3" s="1"/>
  <c r="E164" i="3"/>
  <c r="F164" i="3" s="1"/>
  <c r="E165" i="3"/>
  <c r="F165" i="3" s="1"/>
  <c r="E166" i="3"/>
  <c r="F166" i="3" s="1"/>
  <c r="E167" i="3"/>
  <c r="F167" i="3" s="1"/>
  <c r="E168" i="3"/>
  <c r="F168" i="3" s="1"/>
  <c r="E169" i="3"/>
  <c r="F169" i="3" s="1"/>
  <c r="E170" i="3"/>
  <c r="F170" i="3" s="1"/>
  <c r="E171" i="3"/>
  <c r="F171" i="3" s="1"/>
  <c r="E172" i="3"/>
  <c r="F172" i="3" s="1"/>
  <c r="E173" i="3"/>
  <c r="F173" i="3" s="1"/>
  <c r="E174" i="3"/>
  <c r="F174" i="3" s="1"/>
  <c r="E175" i="3"/>
  <c r="F175" i="3" s="1"/>
  <c r="E176" i="3"/>
  <c r="F176" i="3" s="1"/>
  <c r="E177" i="3"/>
  <c r="F177" i="3" s="1"/>
  <c r="E178" i="3"/>
  <c r="F178" i="3" s="1"/>
  <c r="E179" i="3"/>
  <c r="F179" i="3" s="1"/>
  <c r="E180" i="3"/>
  <c r="F180" i="3" s="1"/>
  <c r="E181" i="3"/>
  <c r="F181" i="3" s="1"/>
  <c r="E182" i="3"/>
  <c r="F182" i="3" s="1"/>
  <c r="E183" i="3"/>
  <c r="F183" i="3" s="1"/>
  <c r="E184" i="3"/>
  <c r="F184" i="3" s="1"/>
  <c r="E185" i="3"/>
  <c r="F185" i="3" s="1"/>
  <c r="E186" i="3"/>
  <c r="F186" i="3" s="1"/>
  <c r="E187" i="3"/>
  <c r="F187" i="3" s="1"/>
  <c r="E188" i="3"/>
  <c r="F188" i="3" s="1"/>
  <c r="E189" i="3"/>
  <c r="F189" i="3" s="1"/>
  <c r="E190" i="3"/>
  <c r="F190" i="3" s="1"/>
  <c r="E191" i="3"/>
  <c r="F191" i="3" s="1"/>
  <c r="E192" i="3"/>
  <c r="F192" i="3" s="1"/>
  <c r="E193" i="3"/>
  <c r="F193" i="3" s="1"/>
  <c r="E194" i="3"/>
  <c r="F194" i="3" s="1"/>
  <c r="E195" i="3"/>
  <c r="F195" i="3" s="1"/>
  <c r="E196" i="3"/>
  <c r="F196" i="3" s="1"/>
  <c r="E197" i="3"/>
  <c r="F197" i="3" s="1"/>
  <c r="E198" i="3"/>
  <c r="F198" i="3" s="1"/>
  <c r="AD9" i="3"/>
  <c r="AD12" i="3"/>
  <c r="AD17" i="3"/>
  <c r="AD21" i="3"/>
  <c r="AD24" i="3"/>
  <c r="AD28" i="3"/>
  <c r="AD36" i="3"/>
  <c r="AD49" i="3"/>
  <c r="AD52" i="3"/>
  <c r="AD55" i="3"/>
  <c r="AD59" i="3"/>
  <c r="AD68" i="3"/>
  <c r="AD76" i="3"/>
  <c r="AD86" i="3"/>
  <c r="AD90" i="3"/>
  <c r="AD91" i="3"/>
  <c r="AD94" i="3"/>
  <c r="AD102" i="3"/>
  <c r="AD114" i="3"/>
  <c r="AD118" i="3"/>
  <c r="AD119" i="3"/>
  <c r="AD122" i="3"/>
  <c r="AD126" i="3"/>
  <c r="AD134" i="3"/>
  <c r="AD138" i="3"/>
  <c r="AD146" i="3"/>
  <c r="AD150" i="3"/>
  <c r="AD158" i="3"/>
  <c r="AD167" i="3"/>
  <c r="AD186" i="3"/>
  <c r="AD194" i="3"/>
  <c r="K5" i="3"/>
  <c r="L5" i="3" s="1"/>
  <c r="H5" i="3"/>
  <c r="AA5" i="3"/>
  <c r="AB5" i="3" s="1"/>
  <c r="AD5" i="3" s="1"/>
  <c r="W5" i="3"/>
  <c r="X5" i="3" s="1"/>
  <c r="S5" i="3"/>
  <c r="T5" i="3" s="1"/>
  <c r="O5" i="3"/>
  <c r="P5" i="3" s="1"/>
  <c r="F5" i="3"/>
  <c r="E306" i="4"/>
  <c r="F306" i="4" s="1"/>
  <c r="H306" i="4"/>
  <c r="AJ306" i="4" s="1"/>
  <c r="K306" i="4"/>
  <c r="S306" i="4"/>
  <c r="T306" i="4" s="1"/>
  <c r="AM306" i="4" s="1"/>
  <c r="W306" i="4"/>
  <c r="X306" i="4" s="1"/>
  <c r="AN306" i="4" s="1"/>
  <c r="AD306" i="4"/>
  <c r="AO306" i="4"/>
  <c r="E307" i="4"/>
  <c r="F307" i="4" s="1"/>
  <c r="AI307" i="4" s="1"/>
  <c r="H307" i="4"/>
  <c r="AJ307" i="4" s="1"/>
  <c r="K307" i="4"/>
  <c r="L307" i="4" s="1"/>
  <c r="AK307" i="4" s="1"/>
  <c r="S307" i="4"/>
  <c r="T307" i="4" s="1"/>
  <c r="AM307" i="4" s="1"/>
  <c r="W307" i="4"/>
  <c r="X307" i="4" s="1"/>
  <c r="AN307" i="4" s="1"/>
  <c r="E308" i="4"/>
  <c r="F308" i="4" s="1"/>
  <c r="H308" i="4"/>
  <c r="AJ308" i="4" s="1"/>
  <c r="K308" i="4"/>
  <c r="L308" i="4" s="1"/>
  <c r="AK308" i="4" s="1"/>
  <c r="S308" i="4"/>
  <c r="T308" i="4" s="1"/>
  <c r="AM308" i="4" s="1"/>
  <c r="W308" i="4"/>
  <c r="X308" i="4" s="1"/>
  <c r="AN308" i="4" s="1"/>
  <c r="AO308" i="4"/>
  <c r="AD308" i="4"/>
  <c r="E309" i="4"/>
  <c r="H309" i="4"/>
  <c r="AJ309" i="4" s="1"/>
  <c r="K309" i="4"/>
  <c r="L309" i="4" s="1"/>
  <c r="AK309" i="4" s="1"/>
  <c r="S309" i="4"/>
  <c r="T309" i="4" s="1"/>
  <c r="AM309" i="4" s="1"/>
  <c r="W309" i="4"/>
  <c r="X309" i="4" s="1"/>
  <c r="AN309" i="4" s="1"/>
  <c r="E310" i="4"/>
  <c r="F310" i="4" s="1"/>
  <c r="H310" i="4"/>
  <c r="AJ310" i="4" s="1"/>
  <c r="K310" i="4"/>
  <c r="S310" i="4"/>
  <c r="T310" i="4" s="1"/>
  <c r="AM310" i="4" s="1"/>
  <c r="W310" i="4"/>
  <c r="X310" i="4" s="1"/>
  <c r="AN310" i="4" s="1"/>
  <c r="AD310" i="4"/>
  <c r="E311" i="4"/>
  <c r="F311" i="4" s="1"/>
  <c r="AI311" i="4" s="1"/>
  <c r="H311" i="4"/>
  <c r="AJ311" i="4" s="1"/>
  <c r="K311" i="4"/>
  <c r="L311" i="4" s="1"/>
  <c r="AK311" i="4" s="1"/>
  <c r="S311" i="4"/>
  <c r="T311" i="4" s="1"/>
  <c r="AM311" i="4" s="1"/>
  <c r="W311" i="4"/>
  <c r="X311" i="4" s="1"/>
  <c r="E312" i="4"/>
  <c r="F312" i="4" s="1"/>
  <c r="AI312" i="4" s="1"/>
  <c r="H312" i="4"/>
  <c r="AJ312" i="4" s="1"/>
  <c r="K312" i="4"/>
  <c r="L312" i="4" s="1"/>
  <c r="AK312" i="4" s="1"/>
  <c r="S312" i="4"/>
  <c r="T312" i="4" s="1"/>
  <c r="AM312" i="4" s="1"/>
  <c r="W312" i="4"/>
  <c r="X312" i="4" s="1"/>
  <c r="AN312" i="4" s="1"/>
  <c r="AO312" i="4"/>
  <c r="AD312" i="4"/>
  <c r="E313" i="4"/>
  <c r="H313" i="4"/>
  <c r="AJ313" i="4" s="1"/>
  <c r="K313" i="4"/>
  <c r="L313" i="4" s="1"/>
  <c r="AK313" i="4" s="1"/>
  <c r="S313" i="4"/>
  <c r="T313" i="4" s="1"/>
  <c r="AM313" i="4" s="1"/>
  <c r="W313" i="4"/>
  <c r="X313" i="4" s="1"/>
  <c r="AN313" i="4" s="1"/>
  <c r="E314" i="4"/>
  <c r="F314" i="4" s="1"/>
  <c r="H314" i="4"/>
  <c r="AJ314" i="4" s="1"/>
  <c r="K314" i="4"/>
  <c r="S314" i="4"/>
  <c r="T314" i="4" s="1"/>
  <c r="AM314" i="4" s="1"/>
  <c r="W314" i="4"/>
  <c r="X314" i="4" s="1"/>
  <c r="AN314" i="4" s="1"/>
  <c r="AD314" i="4"/>
  <c r="AO314" i="4"/>
  <c r="E315" i="4"/>
  <c r="F315" i="4" s="1"/>
  <c r="AI315" i="4" s="1"/>
  <c r="H315" i="4"/>
  <c r="AJ315" i="4" s="1"/>
  <c r="K315" i="4"/>
  <c r="S315" i="4"/>
  <c r="T315" i="4" s="1"/>
  <c r="AM315" i="4" s="1"/>
  <c r="W315" i="4"/>
  <c r="X315" i="4" s="1"/>
  <c r="AN315" i="4" s="1"/>
  <c r="E316" i="4"/>
  <c r="F316" i="4" s="1"/>
  <c r="H316" i="4"/>
  <c r="K316" i="4"/>
  <c r="L316" i="4" s="1"/>
  <c r="AK316" i="4" s="1"/>
  <c r="S316" i="4"/>
  <c r="T316" i="4" s="1"/>
  <c r="AM316" i="4" s="1"/>
  <c r="W316" i="4"/>
  <c r="X316" i="4" s="1"/>
  <c r="AN316" i="4" s="1"/>
  <c r="AO316" i="4"/>
  <c r="AD316" i="4"/>
  <c r="E317" i="4"/>
  <c r="F317" i="4" s="1"/>
  <c r="H317" i="4"/>
  <c r="AJ317" i="4" s="1"/>
  <c r="K317" i="4"/>
  <c r="S317" i="4"/>
  <c r="T317" i="4" s="1"/>
  <c r="AM317" i="4" s="1"/>
  <c r="W317" i="4"/>
  <c r="X317" i="4" s="1"/>
  <c r="AN317" i="4" s="1"/>
  <c r="E318" i="4"/>
  <c r="F318" i="4" s="1"/>
  <c r="H318" i="4"/>
  <c r="AJ318" i="4" s="1"/>
  <c r="K318" i="4"/>
  <c r="S318" i="4"/>
  <c r="T318" i="4" s="1"/>
  <c r="AM318" i="4" s="1"/>
  <c r="W318" i="4"/>
  <c r="X318" i="4" s="1"/>
  <c r="AN318" i="4" s="1"/>
  <c r="E319" i="4"/>
  <c r="F319" i="4" s="1"/>
  <c r="AI319" i="4" s="1"/>
  <c r="H319" i="4"/>
  <c r="K319" i="4"/>
  <c r="L319" i="4" s="1"/>
  <c r="AK319" i="4" s="1"/>
  <c r="S319" i="4"/>
  <c r="T319" i="4" s="1"/>
  <c r="AM319" i="4" s="1"/>
  <c r="W319" i="4"/>
  <c r="X319" i="4" s="1"/>
  <c r="AN319" i="4" s="1"/>
  <c r="AO319" i="4"/>
  <c r="AD319" i="4"/>
  <c r="E320" i="4"/>
  <c r="H320" i="4"/>
  <c r="AJ320" i="4" s="1"/>
  <c r="K320" i="4"/>
  <c r="L320" i="4" s="1"/>
  <c r="AK320" i="4" s="1"/>
  <c r="S320" i="4"/>
  <c r="T320" i="4" s="1"/>
  <c r="AM320" i="4" s="1"/>
  <c r="W320" i="4"/>
  <c r="X320" i="4" s="1"/>
  <c r="AN320" i="4" s="1"/>
  <c r="E321" i="4"/>
  <c r="F321" i="4" s="1"/>
  <c r="H321" i="4"/>
  <c r="AJ321" i="4" s="1"/>
  <c r="K321" i="4"/>
  <c r="L321" i="4" s="1"/>
  <c r="AK321" i="4" s="1"/>
  <c r="S321" i="4"/>
  <c r="T321" i="4" s="1"/>
  <c r="AM321" i="4" s="1"/>
  <c r="W321" i="4"/>
  <c r="X321" i="4" s="1"/>
  <c r="AN321" i="4" s="1"/>
  <c r="E322" i="4"/>
  <c r="F322" i="4" s="1"/>
  <c r="AI322" i="4" s="1"/>
  <c r="H322" i="4"/>
  <c r="AJ322" i="4" s="1"/>
  <c r="K322" i="4"/>
  <c r="S322" i="4"/>
  <c r="T322" i="4" s="1"/>
  <c r="AM322" i="4" s="1"/>
  <c r="W322" i="4"/>
  <c r="X322" i="4" s="1"/>
  <c r="AN322" i="4" s="1"/>
  <c r="AD322" i="4"/>
  <c r="E323" i="4"/>
  <c r="F323" i="4" s="1"/>
  <c r="AI323" i="4" s="1"/>
  <c r="H323" i="4"/>
  <c r="AJ323" i="4" s="1"/>
  <c r="K323" i="4"/>
  <c r="L323" i="4" s="1"/>
  <c r="AK323" i="4" s="1"/>
  <c r="S323" i="4"/>
  <c r="T323" i="4" s="1"/>
  <c r="AM323" i="4" s="1"/>
  <c r="W323" i="4"/>
  <c r="X323" i="4" s="1"/>
  <c r="AN323" i="4" s="1"/>
  <c r="E324" i="4"/>
  <c r="F324" i="4" s="1"/>
  <c r="H324" i="4"/>
  <c r="AJ324" i="4" s="1"/>
  <c r="K324" i="4"/>
  <c r="L324" i="4" s="1"/>
  <c r="AK324" i="4" s="1"/>
  <c r="S324" i="4"/>
  <c r="T324" i="4" s="1"/>
  <c r="AM324" i="4" s="1"/>
  <c r="W324" i="4"/>
  <c r="X324" i="4" s="1"/>
  <c r="AN324" i="4" s="1"/>
  <c r="AO324" i="4"/>
  <c r="E325" i="4"/>
  <c r="H325" i="4"/>
  <c r="AJ325" i="4" s="1"/>
  <c r="K325" i="4"/>
  <c r="L325" i="4" s="1"/>
  <c r="AK325" i="4" s="1"/>
  <c r="S325" i="4"/>
  <c r="T325" i="4" s="1"/>
  <c r="AM325" i="4" s="1"/>
  <c r="W325" i="4"/>
  <c r="X325" i="4" s="1"/>
  <c r="AN325" i="4" s="1"/>
  <c r="AD325" i="4"/>
  <c r="E326" i="4"/>
  <c r="F326" i="4" s="1"/>
  <c r="H326" i="4"/>
  <c r="AJ326" i="4" s="1"/>
  <c r="K326" i="4"/>
  <c r="L326" i="4" s="1"/>
  <c r="S326" i="4"/>
  <c r="T326" i="4" s="1"/>
  <c r="AM326" i="4" s="1"/>
  <c r="W326" i="4"/>
  <c r="X326" i="4" s="1"/>
  <c r="AN326" i="4" s="1"/>
  <c r="AD326" i="4"/>
  <c r="AO326" i="4"/>
  <c r="E327" i="4"/>
  <c r="F327" i="4" s="1"/>
  <c r="AI327" i="4" s="1"/>
  <c r="H327" i="4"/>
  <c r="AJ327" i="4" s="1"/>
  <c r="K327" i="4"/>
  <c r="S327" i="4"/>
  <c r="T327" i="4" s="1"/>
  <c r="AM327" i="4" s="1"/>
  <c r="W327" i="4"/>
  <c r="X327" i="4" s="1"/>
  <c r="AN327" i="4" s="1"/>
  <c r="AO327" i="4"/>
  <c r="E328" i="4"/>
  <c r="F328" i="4" s="1"/>
  <c r="H328" i="4"/>
  <c r="AJ328" i="4" s="1"/>
  <c r="K328" i="4"/>
  <c r="L328" i="4" s="1"/>
  <c r="AK328" i="4" s="1"/>
  <c r="S328" i="4"/>
  <c r="T328" i="4" s="1"/>
  <c r="AM328" i="4" s="1"/>
  <c r="W328" i="4"/>
  <c r="X328" i="4" s="1"/>
  <c r="AN328" i="4" s="1"/>
  <c r="AO328" i="4"/>
  <c r="E329" i="4"/>
  <c r="F329" i="4" s="1"/>
  <c r="H329" i="4"/>
  <c r="AJ329" i="4" s="1"/>
  <c r="K329" i="4"/>
  <c r="L329" i="4" s="1"/>
  <c r="AK329" i="4" s="1"/>
  <c r="S329" i="4"/>
  <c r="T329" i="4" s="1"/>
  <c r="AM329" i="4" s="1"/>
  <c r="W329" i="4"/>
  <c r="X329" i="4" s="1"/>
  <c r="AN329" i="4" s="1"/>
  <c r="E330" i="4"/>
  <c r="H330" i="4"/>
  <c r="AJ330" i="4" s="1"/>
  <c r="K330" i="4"/>
  <c r="L330" i="4" s="1"/>
  <c r="AK330" i="4" s="1"/>
  <c r="S330" i="4"/>
  <c r="T330" i="4" s="1"/>
  <c r="AM330" i="4" s="1"/>
  <c r="W330" i="4"/>
  <c r="X330" i="4" s="1"/>
  <c r="AN330" i="4" s="1"/>
  <c r="E331" i="4"/>
  <c r="F331" i="4" s="1"/>
  <c r="AI331" i="4" s="1"/>
  <c r="H331" i="4"/>
  <c r="AJ331" i="4" s="1"/>
  <c r="K331" i="4"/>
  <c r="S331" i="4"/>
  <c r="T331" i="4" s="1"/>
  <c r="AM331" i="4" s="1"/>
  <c r="W331" i="4"/>
  <c r="X331" i="4" s="1"/>
  <c r="AN331" i="4" s="1"/>
  <c r="E332" i="4"/>
  <c r="F332" i="4" s="1"/>
  <c r="H332" i="4"/>
  <c r="AJ332" i="4" s="1"/>
  <c r="K332" i="4"/>
  <c r="L332" i="4" s="1"/>
  <c r="AK332" i="4" s="1"/>
  <c r="S332" i="4"/>
  <c r="T332" i="4" s="1"/>
  <c r="AM332" i="4" s="1"/>
  <c r="W332" i="4"/>
  <c r="X332" i="4" s="1"/>
  <c r="AN332" i="4" s="1"/>
  <c r="AO332" i="4"/>
  <c r="E333" i="4"/>
  <c r="F333" i="4" s="1"/>
  <c r="H333" i="4"/>
  <c r="AJ333" i="4" s="1"/>
  <c r="K333" i="4"/>
  <c r="L333" i="4" s="1"/>
  <c r="AK333" i="4" s="1"/>
  <c r="S333" i="4"/>
  <c r="T333" i="4" s="1"/>
  <c r="AM333" i="4" s="1"/>
  <c r="W333" i="4"/>
  <c r="X333" i="4" s="1"/>
  <c r="AN333" i="4" s="1"/>
  <c r="AD333" i="4"/>
  <c r="E334" i="4"/>
  <c r="F334" i="4" s="1"/>
  <c r="H334" i="4"/>
  <c r="AJ334" i="4" s="1"/>
  <c r="K334" i="4"/>
  <c r="L334" i="4" s="1"/>
  <c r="AK334" i="4" s="1"/>
  <c r="S334" i="4"/>
  <c r="T334" i="4" s="1"/>
  <c r="AM334" i="4" s="1"/>
  <c r="W334" i="4"/>
  <c r="X334" i="4" s="1"/>
  <c r="AN334" i="4" s="1"/>
  <c r="E335" i="4"/>
  <c r="F335" i="4" s="1"/>
  <c r="AI335" i="4" s="1"/>
  <c r="H335" i="4"/>
  <c r="AJ335" i="4" s="1"/>
  <c r="K335" i="4"/>
  <c r="S335" i="4"/>
  <c r="T335" i="4" s="1"/>
  <c r="AM335" i="4" s="1"/>
  <c r="W335" i="4"/>
  <c r="X335" i="4" s="1"/>
  <c r="AN335" i="4" s="1"/>
  <c r="AD335" i="4"/>
  <c r="E336" i="4"/>
  <c r="F336" i="4" s="1"/>
  <c r="H336" i="4"/>
  <c r="AJ336" i="4" s="1"/>
  <c r="K336" i="4"/>
  <c r="L336" i="4" s="1"/>
  <c r="AK336" i="4" s="1"/>
  <c r="S336" i="4"/>
  <c r="T336" i="4" s="1"/>
  <c r="AM336" i="4" s="1"/>
  <c r="W336" i="4"/>
  <c r="X336" i="4" s="1"/>
  <c r="AN336" i="4" s="1"/>
  <c r="E337" i="4"/>
  <c r="F337" i="4" s="1"/>
  <c r="H337" i="4"/>
  <c r="AJ337" i="4" s="1"/>
  <c r="K337" i="4"/>
  <c r="L337" i="4" s="1"/>
  <c r="AK337" i="4" s="1"/>
  <c r="S337" i="4"/>
  <c r="T337" i="4" s="1"/>
  <c r="AM337" i="4" s="1"/>
  <c r="W337" i="4"/>
  <c r="X337" i="4" s="1"/>
  <c r="AN337" i="4" s="1"/>
  <c r="AD337" i="4"/>
  <c r="E338" i="4"/>
  <c r="F338" i="4" s="1"/>
  <c r="H338" i="4"/>
  <c r="AJ338" i="4" s="1"/>
  <c r="K338" i="4"/>
  <c r="L338" i="4" s="1"/>
  <c r="AK338" i="4" s="1"/>
  <c r="S338" i="4"/>
  <c r="T338" i="4" s="1"/>
  <c r="AM338" i="4" s="1"/>
  <c r="W338" i="4"/>
  <c r="X338" i="4" s="1"/>
  <c r="AN338" i="4" s="1"/>
  <c r="AD8" i="4"/>
  <c r="AD11" i="4"/>
  <c r="AD16" i="4"/>
  <c r="AD18" i="4"/>
  <c r="AD24" i="4"/>
  <c r="AD32" i="4"/>
  <c r="AD46" i="4"/>
  <c r="AD54" i="4"/>
  <c r="AD66" i="4"/>
  <c r="AD67" i="4"/>
  <c r="AD72" i="4"/>
  <c r="AD75" i="4"/>
  <c r="AD80" i="4"/>
  <c r="AD82" i="4"/>
  <c r="AD87" i="4"/>
  <c r="AD91" i="4"/>
  <c r="AD98" i="4"/>
  <c r="AD102" i="4"/>
  <c r="AD103" i="4"/>
  <c r="AD109" i="4"/>
  <c r="AD113" i="4"/>
  <c r="AD114" i="4"/>
  <c r="AD119" i="4"/>
  <c r="AD123" i="4"/>
  <c r="AD130" i="4"/>
  <c r="AD134" i="4"/>
  <c r="AD135" i="4"/>
  <c r="AD141" i="4"/>
  <c r="AD145" i="4"/>
  <c r="AD146" i="4"/>
  <c r="AD151" i="4"/>
  <c r="AD155" i="4"/>
  <c r="AD162" i="4"/>
  <c r="AD166" i="4"/>
  <c r="AD167" i="4"/>
  <c r="AD173" i="4"/>
  <c r="AD177" i="4"/>
  <c r="AD178" i="4"/>
  <c r="AD189" i="4"/>
  <c r="AD193" i="4"/>
  <c r="AD194" i="4"/>
  <c r="AD205" i="4"/>
  <c r="AD209" i="4"/>
  <c r="AD210" i="4"/>
  <c r="AD221" i="4"/>
  <c r="AD225" i="4"/>
  <c r="AD226" i="4"/>
  <c r="AD237" i="4"/>
  <c r="AD241" i="4"/>
  <c r="AD242" i="4"/>
  <c r="AD253" i="4"/>
  <c r="AD257" i="4"/>
  <c r="AD258" i="4"/>
  <c r="AD269" i="4"/>
  <c r="AD273" i="4"/>
  <c r="AD274" i="4"/>
  <c r="AD285" i="4"/>
  <c r="AD289" i="4"/>
  <c r="AD290" i="4"/>
  <c r="AD301" i="4"/>
  <c r="AD305" i="4"/>
  <c r="AD5" i="4"/>
  <c r="S6" i="4"/>
  <c r="T6" i="4" s="1"/>
  <c r="S7" i="4"/>
  <c r="T7" i="4" s="1"/>
  <c r="S8" i="4"/>
  <c r="T8" i="4" s="1"/>
  <c r="S9" i="4"/>
  <c r="T9" i="4" s="1"/>
  <c r="S10" i="4"/>
  <c r="T10" i="4" s="1"/>
  <c r="S11" i="4"/>
  <c r="T11" i="4" s="1"/>
  <c r="S12" i="4"/>
  <c r="T12" i="4" s="1"/>
  <c r="S13" i="4"/>
  <c r="T13" i="4" s="1"/>
  <c r="S14" i="4"/>
  <c r="T14" i="4" s="1"/>
  <c r="S15" i="4"/>
  <c r="T15" i="4" s="1"/>
  <c r="S16" i="4"/>
  <c r="T16" i="4" s="1"/>
  <c r="S17" i="4"/>
  <c r="T17" i="4" s="1"/>
  <c r="S18" i="4"/>
  <c r="T18" i="4" s="1"/>
  <c r="S19" i="4"/>
  <c r="T19" i="4" s="1"/>
  <c r="S20" i="4"/>
  <c r="T20" i="4" s="1"/>
  <c r="S21" i="4"/>
  <c r="T21" i="4" s="1"/>
  <c r="S22" i="4"/>
  <c r="T22" i="4" s="1"/>
  <c r="S23" i="4"/>
  <c r="T23" i="4" s="1"/>
  <c r="S24" i="4"/>
  <c r="T24" i="4" s="1"/>
  <c r="S25" i="4"/>
  <c r="T25" i="4" s="1"/>
  <c r="S26" i="4"/>
  <c r="T26" i="4" s="1"/>
  <c r="S27" i="4"/>
  <c r="T27" i="4" s="1"/>
  <c r="S28" i="4"/>
  <c r="T28" i="4" s="1"/>
  <c r="S29" i="4"/>
  <c r="T29" i="4" s="1"/>
  <c r="S30" i="4"/>
  <c r="T30" i="4" s="1"/>
  <c r="S31" i="4"/>
  <c r="T31" i="4" s="1"/>
  <c r="S32" i="4"/>
  <c r="T32" i="4" s="1"/>
  <c r="S33" i="4"/>
  <c r="T33" i="4" s="1"/>
  <c r="S34" i="4"/>
  <c r="T34" i="4" s="1"/>
  <c r="S35" i="4"/>
  <c r="T35" i="4" s="1"/>
  <c r="S36" i="4"/>
  <c r="T36" i="4" s="1"/>
  <c r="S37" i="4"/>
  <c r="T37" i="4" s="1"/>
  <c r="S38" i="4"/>
  <c r="T38" i="4" s="1"/>
  <c r="S39" i="4"/>
  <c r="T39" i="4" s="1"/>
  <c r="S40" i="4"/>
  <c r="T40" i="4" s="1"/>
  <c r="S41" i="4"/>
  <c r="T41" i="4" s="1"/>
  <c r="S42" i="4"/>
  <c r="T42" i="4" s="1"/>
  <c r="S43" i="4"/>
  <c r="T43" i="4" s="1"/>
  <c r="S44" i="4"/>
  <c r="T44" i="4" s="1"/>
  <c r="S45" i="4"/>
  <c r="T45" i="4" s="1"/>
  <c r="S46" i="4"/>
  <c r="T46" i="4" s="1"/>
  <c r="S47" i="4"/>
  <c r="T47" i="4" s="1"/>
  <c r="S48" i="4"/>
  <c r="T48" i="4" s="1"/>
  <c r="S49" i="4"/>
  <c r="T49" i="4" s="1"/>
  <c r="S50" i="4"/>
  <c r="T50" i="4" s="1"/>
  <c r="S51" i="4"/>
  <c r="T51" i="4" s="1"/>
  <c r="S52" i="4"/>
  <c r="T52" i="4" s="1"/>
  <c r="S53" i="4"/>
  <c r="T53" i="4" s="1"/>
  <c r="S54" i="4"/>
  <c r="T54" i="4" s="1"/>
  <c r="S55" i="4"/>
  <c r="T55" i="4" s="1"/>
  <c r="S56" i="4"/>
  <c r="T56" i="4" s="1"/>
  <c r="S57" i="4"/>
  <c r="T57" i="4" s="1"/>
  <c r="S58" i="4"/>
  <c r="T58" i="4" s="1"/>
  <c r="S59" i="4"/>
  <c r="T59" i="4" s="1"/>
  <c r="S60" i="4"/>
  <c r="T60" i="4" s="1"/>
  <c r="S61" i="4"/>
  <c r="T61" i="4" s="1"/>
  <c r="S62" i="4"/>
  <c r="T62" i="4" s="1"/>
  <c r="S63" i="4"/>
  <c r="T63" i="4" s="1"/>
  <c r="S64" i="4"/>
  <c r="T64" i="4" s="1"/>
  <c r="S65" i="4"/>
  <c r="T65" i="4" s="1"/>
  <c r="S66" i="4"/>
  <c r="T66" i="4" s="1"/>
  <c r="S67" i="4"/>
  <c r="T67" i="4" s="1"/>
  <c r="S68" i="4"/>
  <c r="T68" i="4" s="1"/>
  <c r="S69" i="4"/>
  <c r="T69" i="4" s="1"/>
  <c r="S70" i="4"/>
  <c r="T70" i="4" s="1"/>
  <c r="S71" i="4"/>
  <c r="T71" i="4" s="1"/>
  <c r="S72" i="4"/>
  <c r="T72" i="4" s="1"/>
  <c r="S73" i="4"/>
  <c r="T73" i="4" s="1"/>
  <c r="S74" i="4"/>
  <c r="T74" i="4" s="1"/>
  <c r="S75" i="4"/>
  <c r="T75" i="4" s="1"/>
  <c r="S76" i="4"/>
  <c r="T76" i="4" s="1"/>
  <c r="S77" i="4"/>
  <c r="T77" i="4" s="1"/>
  <c r="S78" i="4"/>
  <c r="T78" i="4" s="1"/>
  <c r="S79" i="4"/>
  <c r="T79" i="4" s="1"/>
  <c r="S80" i="4"/>
  <c r="T80" i="4" s="1"/>
  <c r="S81" i="4"/>
  <c r="T81" i="4" s="1"/>
  <c r="S82" i="4"/>
  <c r="T82" i="4" s="1"/>
  <c r="S83" i="4"/>
  <c r="T83" i="4" s="1"/>
  <c r="S84" i="4"/>
  <c r="T84" i="4" s="1"/>
  <c r="S85" i="4"/>
  <c r="T85" i="4" s="1"/>
  <c r="S86" i="4"/>
  <c r="T86" i="4" s="1"/>
  <c r="S87" i="4"/>
  <c r="T87" i="4" s="1"/>
  <c r="S88" i="4"/>
  <c r="T88" i="4" s="1"/>
  <c r="S89" i="4"/>
  <c r="T89" i="4" s="1"/>
  <c r="S90" i="4"/>
  <c r="T90" i="4" s="1"/>
  <c r="S91" i="4"/>
  <c r="T91" i="4" s="1"/>
  <c r="S92" i="4"/>
  <c r="T92" i="4" s="1"/>
  <c r="S93" i="4"/>
  <c r="T93" i="4" s="1"/>
  <c r="S94" i="4"/>
  <c r="T94" i="4" s="1"/>
  <c r="S95" i="4"/>
  <c r="T95" i="4" s="1"/>
  <c r="S96" i="4"/>
  <c r="T96" i="4" s="1"/>
  <c r="S97" i="4"/>
  <c r="T97" i="4" s="1"/>
  <c r="S98" i="4"/>
  <c r="T98" i="4" s="1"/>
  <c r="S99" i="4"/>
  <c r="T99" i="4" s="1"/>
  <c r="S100" i="4"/>
  <c r="T100" i="4" s="1"/>
  <c r="S101" i="4"/>
  <c r="T101" i="4" s="1"/>
  <c r="S102" i="4"/>
  <c r="T102" i="4" s="1"/>
  <c r="S103" i="4"/>
  <c r="T103" i="4" s="1"/>
  <c r="S104" i="4"/>
  <c r="T104" i="4" s="1"/>
  <c r="S105" i="4"/>
  <c r="T105" i="4" s="1"/>
  <c r="S106" i="4"/>
  <c r="T106" i="4" s="1"/>
  <c r="S107" i="4"/>
  <c r="T107" i="4" s="1"/>
  <c r="S108" i="4"/>
  <c r="T108" i="4" s="1"/>
  <c r="S109" i="4"/>
  <c r="T109" i="4" s="1"/>
  <c r="S110" i="4"/>
  <c r="T110" i="4" s="1"/>
  <c r="S111" i="4"/>
  <c r="T111" i="4" s="1"/>
  <c r="S112" i="4"/>
  <c r="T112" i="4" s="1"/>
  <c r="S113" i="4"/>
  <c r="T113" i="4" s="1"/>
  <c r="S114" i="4"/>
  <c r="T114" i="4" s="1"/>
  <c r="S115" i="4"/>
  <c r="T115" i="4" s="1"/>
  <c r="S116" i="4"/>
  <c r="T116" i="4" s="1"/>
  <c r="S117" i="4"/>
  <c r="T117" i="4" s="1"/>
  <c r="S118" i="4"/>
  <c r="T118" i="4" s="1"/>
  <c r="S119" i="4"/>
  <c r="T119" i="4" s="1"/>
  <c r="S120" i="4"/>
  <c r="T120" i="4" s="1"/>
  <c r="S121" i="4"/>
  <c r="T121" i="4" s="1"/>
  <c r="S122" i="4"/>
  <c r="T122" i="4" s="1"/>
  <c r="S123" i="4"/>
  <c r="T123" i="4" s="1"/>
  <c r="S124" i="4"/>
  <c r="T124" i="4" s="1"/>
  <c r="S125" i="4"/>
  <c r="T125" i="4" s="1"/>
  <c r="S126" i="4"/>
  <c r="T126" i="4" s="1"/>
  <c r="S127" i="4"/>
  <c r="T127" i="4" s="1"/>
  <c r="S128" i="4"/>
  <c r="T128" i="4" s="1"/>
  <c r="S129" i="4"/>
  <c r="T129" i="4" s="1"/>
  <c r="S130" i="4"/>
  <c r="T130" i="4" s="1"/>
  <c r="S131" i="4"/>
  <c r="T131" i="4" s="1"/>
  <c r="S132" i="4"/>
  <c r="T132" i="4" s="1"/>
  <c r="S133" i="4"/>
  <c r="T133" i="4" s="1"/>
  <c r="S134" i="4"/>
  <c r="T134" i="4" s="1"/>
  <c r="S135" i="4"/>
  <c r="T135" i="4" s="1"/>
  <c r="S136" i="4"/>
  <c r="T136" i="4" s="1"/>
  <c r="S137" i="4"/>
  <c r="T137" i="4" s="1"/>
  <c r="S138" i="4"/>
  <c r="T138" i="4" s="1"/>
  <c r="S139" i="4"/>
  <c r="T139" i="4" s="1"/>
  <c r="S140" i="4"/>
  <c r="T140" i="4" s="1"/>
  <c r="S141" i="4"/>
  <c r="T141" i="4" s="1"/>
  <c r="S142" i="4"/>
  <c r="T142" i="4" s="1"/>
  <c r="S143" i="4"/>
  <c r="T143" i="4" s="1"/>
  <c r="S144" i="4"/>
  <c r="T144" i="4" s="1"/>
  <c r="S145" i="4"/>
  <c r="T145" i="4" s="1"/>
  <c r="S146" i="4"/>
  <c r="T146" i="4" s="1"/>
  <c r="S147" i="4"/>
  <c r="T147" i="4" s="1"/>
  <c r="S148" i="4"/>
  <c r="T148" i="4" s="1"/>
  <c r="S149" i="4"/>
  <c r="T149" i="4" s="1"/>
  <c r="S150" i="4"/>
  <c r="T150" i="4" s="1"/>
  <c r="S151" i="4"/>
  <c r="T151" i="4" s="1"/>
  <c r="S152" i="4"/>
  <c r="T152" i="4" s="1"/>
  <c r="S153" i="4"/>
  <c r="T153" i="4" s="1"/>
  <c r="S154" i="4"/>
  <c r="T154" i="4" s="1"/>
  <c r="S155" i="4"/>
  <c r="T155" i="4" s="1"/>
  <c r="S156" i="4"/>
  <c r="T156" i="4" s="1"/>
  <c r="S157" i="4"/>
  <c r="T157" i="4" s="1"/>
  <c r="S158" i="4"/>
  <c r="T158" i="4" s="1"/>
  <c r="S159" i="4"/>
  <c r="T159" i="4" s="1"/>
  <c r="S160" i="4"/>
  <c r="T160" i="4" s="1"/>
  <c r="S161" i="4"/>
  <c r="T161" i="4" s="1"/>
  <c r="S162" i="4"/>
  <c r="T162" i="4" s="1"/>
  <c r="S163" i="4"/>
  <c r="T163" i="4" s="1"/>
  <c r="S164" i="4"/>
  <c r="T164" i="4" s="1"/>
  <c r="S165" i="4"/>
  <c r="T165" i="4" s="1"/>
  <c r="S166" i="4"/>
  <c r="T166" i="4" s="1"/>
  <c r="S167" i="4"/>
  <c r="T167" i="4" s="1"/>
  <c r="S168" i="4"/>
  <c r="T168" i="4" s="1"/>
  <c r="S169" i="4"/>
  <c r="T169" i="4" s="1"/>
  <c r="S170" i="4"/>
  <c r="T170" i="4" s="1"/>
  <c r="S171" i="4"/>
  <c r="T171" i="4" s="1"/>
  <c r="S172" i="4"/>
  <c r="T172" i="4" s="1"/>
  <c r="S173" i="4"/>
  <c r="T173" i="4" s="1"/>
  <c r="S174" i="4"/>
  <c r="T174" i="4" s="1"/>
  <c r="S175" i="4"/>
  <c r="T175" i="4" s="1"/>
  <c r="S176" i="4"/>
  <c r="T176" i="4" s="1"/>
  <c r="S177" i="4"/>
  <c r="T177" i="4" s="1"/>
  <c r="S178" i="4"/>
  <c r="T178" i="4" s="1"/>
  <c r="S179" i="4"/>
  <c r="T179" i="4" s="1"/>
  <c r="S180" i="4"/>
  <c r="T180" i="4" s="1"/>
  <c r="S181" i="4"/>
  <c r="T181" i="4" s="1"/>
  <c r="S182" i="4"/>
  <c r="T182" i="4" s="1"/>
  <c r="S183" i="4"/>
  <c r="T183" i="4" s="1"/>
  <c r="S184" i="4"/>
  <c r="T184" i="4" s="1"/>
  <c r="S185" i="4"/>
  <c r="T185" i="4" s="1"/>
  <c r="S186" i="4"/>
  <c r="T186" i="4" s="1"/>
  <c r="S187" i="4"/>
  <c r="T187" i="4" s="1"/>
  <c r="S188" i="4"/>
  <c r="T188" i="4" s="1"/>
  <c r="S189" i="4"/>
  <c r="T189" i="4" s="1"/>
  <c r="S190" i="4"/>
  <c r="T190" i="4" s="1"/>
  <c r="S191" i="4"/>
  <c r="T191" i="4" s="1"/>
  <c r="S192" i="4"/>
  <c r="T192" i="4" s="1"/>
  <c r="S193" i="4"/>
  <c r="T193" i="4" s="1"/>
  <c r="S194" i="4"/>
  <c r="T194" i="4" s="1"/>
  <c r="S195" i="4"/>
  <c r="T195" i="4" s="1"/>
  <c r="S196" i="4"/>
  <c r="T196" i="4" s="1"/>
  <c r="S197" i="4"/>
  <c r="T197" i="4" s="1"/>
  <c r="S198" i="4"/>
  <c r="T198" i="4" s="1"/>
  <c r="S199" i="4"/>
  <c r="T199" i="4" s="1"/>
  <c r="S200" i="4"/>
  <c r="T200" i="4" s="1"/>
  <c r="S201" i="4"/>
  <c r="T201" i="4" s="1"/>
  <c r="S202" i="4"/>
  <c r="T202" i="4" s="1"/>
  <c r="S203" i="4"/>
  <c r="T203" i="4" s="1"/>
  <c r="S204" i="4"/>
  <c r="T204" i="4" s="1"/>
  <c r="S205" i="4"/>
  <c r="T205" i="4" s="1"/>
  <c r="S206" i="4"/>
  <c r="T206" i="4" s="1"/>
  <c r="S207" i="4"/>
  <c r="T207" i="4" s="1"/>
  <c r="S208" i="4"/>
  <c r="T208" i="4" s="1"/>
  <c r="S209" i="4"/>
  <c r="T209" i="4" s="1"/>
  <c r="S210" i="4"/>
  <c r="T210" i="4" s="1"/>
  <c r="S211" i="4"/>
  <c r="T211" i="4" s="1"/>
  <c r="S212" i="4"/>
  <c r="T212" i="4" s="1"/>
  <c r="S213" i="4"/>
  <c r="T213" i="4" s="1"/>
  <c r="S214" i="4"/>
  <c r="T214" i="4" s="1"/>
  <c r="S215" i="4"/>
  <c r="T215" i="4" s="1"/>
  <c r="S216" i="4"/>
  <c r="T216" i="4" s="1"/>
  <c r="S217" i="4"/>
  <c r="T217" i="4" s="1"/>
  <c r="S218" i="4"/>
  <c r="T218" i="4" s="1"/>
  <c r="S219" i="4"/>
  <c r="T219" i="4" s="1"/>
  <c r="S220" i="4"/>
  <c r="T220" i="4" s="1"/>
  <c r="S221" i="4"/>
  <c r="T221" i="4" s="1"/>
  <c r="S222" i="4"/>
  <c r="T222" i="4" s="1"/>
  <c r="S223" i="4"/>
  <c r="T223" i="4" s="1"/>
  <c r="S224" i="4"/>
  <c r="T224" i="4" s="1"/>
  <c r="S225" i="4"/>
  <c r="T225" i="4" s="1"/>
  <c r="S226" i="4"/>
  <c r="T226" i="4" s="1"/>
  <c r="S227" i="4"/>
  <c r="T227" i="4" s="1"/>
  <c r="S228" i="4"/>
  <c r="T228" i="4" s="1"/>
  <c r="S229" i="4"/>
  <c r="T229" i="4" s="1"/>
  <c r="S230" i="4"/>
  <c r="T230" i="4" s="1"/>
  <c r="S231" i="4"/>
  <c r="T231" i="4" s="1"/>
  <c r="S232" i="4"/>
  <c r="T232" i="4" s="1"/>
  <c r="S233" i="4"/>
  <c r="T233" i="4" s="1"/>
  <c r="S234" i="4"/>
  <c r="T234" i="4" s="1"/>
  <c r="S235" i="4"/>
  <c r="T235" i="4" s="1"/>
  <c r="S236" i="4"/>
  <c r="T236" i="4" s="1"/>
  <c r="S237" i="4"/>
  <c r="T237" i="4" s="1"/>
  <c r="S238" i="4"/>
  <c r="T238" i="4" s="1"/>
  <c r="S239" i="4"/>
  <c r="T239" i="4" s="1"/>
  <c r="S240" i="4"/>
  <c r="T240" i="4" s="1"/>
  <c r="S241" i="4"/>
  <c r="T241" i="4" s="1"/>
  <c r="S242" i="4"/>
  <c r="T242" i="4" s="1"/>
  <c r="S243" i="4"/>
  <c r="T243" i="4" s="1"/>
  <c r="S244" i="4"/>
  <c r="T244" i="4" s="1"/>
  <c r="S245" i="4"/>
  <c r="T245" i="4" s="1"/>
  <c r="S246" i="4"/>
  <c r="T246" i="4" s="1"/>
  <c r="S247" i="4"/>
  <c r="T247" i="4" s="1"/>
  <c r="S248" i="4"/>
  <c r="T248" i="4" s="1"/>
  <c r="S249" i="4"/>
  <c r="T249" i="4" s="1"/>
  <c r="S250" i="4"/>
  <c r="T250" i="4" s="1"/>
  <c r="S251" i="4"/>
  <c r="T251" i="4" s="1"/>
  <c r="S252" i="4"/>
  <c r="T252" i="4" s="1"/>
  <c r="S253" i="4"/>
  <c r="T253" i="4" s="1"/>
  <c r="S254" i="4"/>
  <c r="T254" i="4" s="1"/>
  <c r="S255" i="4"/>
  <c r="T255" i="4" s="1"/>
  <c r="S256" i="4"/>
  <c r="T256" i="4" s="1"/>
  <c r="S257" i="4"/>
  <c r="T257" i="4" s="1"/>
  <c r="S258" i="4"/>
  <c r="T258" i="4" s="1"/>
  <c r="S259" i="4"/>
  <c r="T259" i="4" s="1"/>
  <c r="S260" i="4"/>
  <c r="T260" i="4" s="1"/>
  <c r="S261" i="4"/>
  <c r="T261" i="4" s="1"/>
  <c r="S262" i="4"/>
  <c r="T262" i="4" s="1"/>
  <c r="S263" i="4"/>
  <c r="T263" i="4" s="1"/>
  <c r="S264" i="4"/>
  <c r="T264" i="4" s="1"/>
  <c r="S265" i="4"/>
  <c r="T265" i="4" s="1"/>
  <c r="S266" i="4"/>
  <c r="T266" i="4" s="1"/>
  <c r="S267" i="4"/>
  <c r="T267" i="4" s="1"/>
  <c r="S268" i="4"/>
  <c r="T268" i="4" s="1"/>
  <c r="S269" i="4"/>
  <c r="T269" i="4" s="1"/>
  <c r="S270" i="4"/>
  <c r="T270" i="4" s="1"/>
  <c r="S271" i="4"/>
  <c r="T271" i="4" s="1"/>
  <c r="S272" i="4"/>
  <c r="T272" i="4" s="1"/>
  <c r="S273" i="4"/>
  <c r="T273" i="4" s="1"/>
  <c r="S274" i="4"/>
  <c r="T274" i="4" s="1"/>
  <c r="S275" i="4"/>
  <c r="T275" i="4" s="1"/>
  <c r="S276" i="4"/>
  <c r="T276" i="4" s="1"/>
  <c r="S277" i="4"/>
  <c r="T277" i="4" s="1"/>
  <c r="S278" i="4"/>
  <c r="T278" i="4" s="1"/>
  <c r="S279" i="4"/>
  <c r="T279" i="4" s="1"/>
  <c r="S280" i="4"/>
  <c r="T280" i="4" s="1"/>
  <c r="S281" i="4"/>
  <c r="T281" i="4" s="1"/>
  <c r="S282" i="4"/>
  <c r="T282" i="4" s="1"/>
  <c r="S283" i="4"/>
  <c r="T283" i="4" s="1"/>
  <c r="S284" i="4"/>
  <c r="T284" i="4" s="1"/>
  <c r="S285" i="4"/>
  <c r="T285" i="4" s="1"/>
  <c r="S286" i="4"/>
  <c r="T286" i="4" s="1"/>
  <c r="S287" i="4"/>
  <c r="T287" i="4" s="1"/>
  <c r="S288" i="4"/>
  <c r="T288" i="4" s="1"/>
  <c r="S289" i="4"/>
  <c r="T289" i="4" s="1"/>
  <c r="S290" i="4"/>
  <c r="T290" i="4" s="1"/>
  <c r="S291" i="4"/>
  <c r="T291" i="4" s="1"/>
  <c r="S292" i="4"/>
  <c r="T292" i="4" s="1"/>
  <c r="S293" i="4"/>
  <c r="T293" i="4" s="1"/>
  <c r="S294" i="4"/>
  <c r="T294" i="4" s="1"/>
  <c r="S295" i="4"/>
  <c r="T295" i="4" s="1"/>
  <c r="S296" i="4"/>
  <c r="T296" i="4" s="1"/>
  <c r="S297" i="4"/>
  <c r="T297" i="4" s="1"/>
  <c r="S298" i="4"/>
  <c r="T298" i="4" s="1"/>
  <c r="S299" i="4"/>
  <c r="T299" i="4" s="1"/>
  <c r="S300" i="4"/>
  <c r="T300" i="4" s="1"/>
  <c r="S301" i="4"/>
  <c r="T301" i="4" s="1"/>
  <c r="S302" i="4"/>
  <c r="T302" i="4" s="1"/>
  <c r="S303" i="4"/>
  <c r="T303" i="4" s="1"/>
  <c r="S304" i="4"/>
  <c r="T304" i="4" s="1"/>
  <c r="S305" i="4"/>
  <c r="T305" i="4" s="1"/>
  <c r="W6" i="4"/>
  <c r="X6" i="4" s="1"/>
  <c r="W7" i="4"/>
  <c r="X7" i="4" s="1"/>
  <c r="W8" i="4"/>
  <c r="X8" i="4" s="1"/>
  <c r="W9" i="4"/>
  <c r="X9" i="4" s="1"/>
  <c r="W10" i="4"/>
  <c r="X10" i="4" s="1"/>
  <c r="W11" i="4"/>
  <c r="X11" i="4" s="1"/>
  <c r="W12" i="4"/>
  <c r="X12" i="4" s="1"/>
  <c r="W13" i="4"/>
  <c r="X13" i="4" s="1"/>
  <c r="W14" i="4"/>
  <c r="X14" i="4" s="1"/>
  <c r="W15" i="4"/>
  <c r="X15" i="4" s="1"/>
  <c r="W16" i="4"/>
  <c r="X16" i="4" s="1"/>
  <c r="W17" i="4"/>
  <c r="X17" i="4" s="1"/>
  <c r="W18" i="4"/>
  <c r="X18" i="4" s="1"/>
  <c r="W19" i="4"/>
  <c r="X19" i="4" s="1"/>
  <c r="W20" i="4"/>
  <c r="X20" i="4" s="1"/>
  <c r="W21" i="4"/>
  <c r="X21" i="4" s="1"/>
  <c r="W22" i="4"/>
  <c r="X22" i="4" s="1"/>
  <c r="W23" i="4"/>
  <c r="X23" i="4" s="1"/>
  <c r="W24" i="4"/>
  <c r="X24" i="4" s="1"/>
  <c r="W25" i="4"/>
  <c r="X25" i="4" s="1"/>
  <c r="W26" i="4"/>
  <c r="X26" i="4" s="1"/>
  <c r="W27" i="4"/>
  <c r="X27" i="4" s="1"/>
  <c r="W28" i="4"/>
  <c r="X28" i="4" s="1"/>
  <c r="W29" i="4"/>
  <c r="X29" i="4" s="1"/>
  <c r="W30" i="4"/>
  <c r="X30" i="4" s="1"/>
  <c r="W31" i="4"/>
  <c r="X31" i="4" s="1"/>
  <c r="W32" i="4"/>
  <c r="X32" i="4" s="1"/>
  <c r="W33" i="4"/>
  <c r="X33" i="4" s="1"/>
  <c r="W34" i="4"/>
  <c r="X34" i="4" s="1"/>
  <c r="W35" i="4"/>
  <c r="X35" i="4" s="1"/>
  <c r="W36" i="4"/>
  <c r="X36" i="4" s="1"/>
  <c r="W37" i="4"/>
  <c r="X37" i="4" s="1"/>
  <c r="W38" i="4"/>
  <c r="X38" i="4" s="1"/>
  <c r="W39" i="4"/>
  <c r="X39" i="4" s="1"/>
  <c r="W40" i="4"/>
  <c r="X40" i="4" s="1"/>
  <c r="W41" i="4"/>
  <c r="X41" i="4" s="1"/>
  <c r="W42" i="4"/>
  <c r="X42" i="4" s="1"/>
  <c r="W43" i="4"/>
  <c r="X43" i="4" s="1"/>
  <c r="W44" i="4"/>
  <c r="X44" i="4" s="1"/>
  <c r="W45" i="4"/>
  <c r="X45" i="4" s="1"/>
  <c r="W46" i="4"/>
  <c r="X46" i="4" s="1"/>
  <c r="W47" i="4"/>
  <c r="X47" i="4" s="1"/>
  <c r="W48" i="4"/>
  <c r="X48" i="4" s="1"/>
  <c r="W49" i="4"/>
  <c r="X49" i="4" s="1"/>
  <c r="W50" i="4"/>
  <c r="X50" i="4" s="1"/>
  <c r="W51" i="4"/>
  <c r="X51" i="4" s="1"/>
  <c r="W52" i="4"/>
  <c r="X52" i="4" s="1"/>
  <c r="W53" i="4"/>
  <c r="X53" i="4" s="1"/>
  <c r="W54" i="4"/>
  <c r="X54" i="4" s="1"/>
  <c r="W55" i="4"/>
  <c r="X55" i="4" s="1"/>
  <c r="W56" i="4"/>
  <c r="X56" i="4" s="1"/>
  <c r="W57" i="4"/>
  <c r="X57" i="4" s="1"/>
  <c r="W58" i="4"/>
  <c r="X58" i="4" s="1"/>
  <c r="W59" i="4"/>
  <c r="X59" i="4" s="1"/>
  <c r="W60" i="4"/>
  <c r="X60" i="4" s="1"/>
  <c r="W61" i="4"/>
  <c r="X61" i="4" s="1"/>
  <c r="W62" i="4"/>
  <c r="X62" i="4" s="1"/>
  <c r="W63" i="4"/>
  <c r="X63" i="4" s="1"/>
  <c r="W64" i="4"/>
  <c r="X64" i="4" s="1"/>
  <c r="W65" i="4"/>
  <c r="X65" i="4" s="1"/>
  <c r="W66" i="4"/>
  <c r="X66" i="4" s="1"/>
  <c r="W67" i="4"/>
  <c r="X67" i="4" s="1"/>
  <c r="W68" i="4"/>
  <c r="X68" i="4" s="1"/>
  <c r="W69" i="4"/>
  <c r="X69" i="4" s="1"/>
  <c r="W70" i="4"/>
  <c r="X70" i="4" s="1"/>
  <c r="W71" i="4"/>
  <c r="X71" i="4" s="1"/>
  <c r="W72" i="4"/>
  <c r="X72" i="4" s="1"/>
  <c r="W73" i="4"/>
  <c r="X73" i="4" s="1"/>
  <c r="W74" i="4"/>
  <c r="X74" i="4" s="1"/>
  <c r="W75" i="4"/>
  <c r="X75" i="4" s="1"/>
  <c r="W76" i="4"/>
  <c r="X76" i="4" s="1"/>
  <c r="W77" i="4"/>
  <c r="X77" i="4" s="1"/>
  <c r="W78" i="4"/>
  <c r="X78" i="4" s="1"/>
  <c r="W79" i="4"/>
  <c r="X79" i="4" s="1"/>
  <c r="W80" i="4"/>
  <c r="X80" i="4" s="1"/>
  <c r="W81" i="4"/>
  <c r="X81" i="4" s="1"/>
  <c r="W82" i="4"/>
  <c r="X82" i="4" s="1"/>
  <c r="W83" i="4"/>
  <c r="X83" i="4" s="1"/>
  <c r="W84" i="4"/>
  <c r="X84" i="4" s="1"/>
  <c r="W85" i="4"/>
  <c r="X85" i="4" s="1"/>
  <c r="W86" i="4"/>
  <c r="X86" i="4" s="1"/>
  <c r="W87" i="4"/>
  <c r="X87" i="4" s="1"/>
  <c r="W88" i="4"/>
  <c r="X88" i="4" s="1"/>
  <c r="W89" i="4"/>
  <c r="X89" i="4" s="1"/>
  <c r="W90" i="4"/>
  <c r="X90" i="4" s="1"/>
  <c r="W91" i="4"/>
  <c r="X91" i="4" s="1"/>
  <c r="W92" i="4"/>
  <c r="X92" i="4" s="1"/>
  <c r="W93" i="4"/>
  <c r="X93" i="4" s="1"/>
  <c r="W94" i="4"/>
  <c r="X94" i="4" s="1"/>
  <c r="W95" i="4"/>
  <c r="X95" i="4" s="1"/>
  <c r="W96" i="4"/>
  <c r="X96" i="4" s="1"/>
  <c r="W97" i="4"/>
  <c r="X97" i="4" s="1"/>
  <c r="W98" i="4"/>
  <c r="X98" i="4" s="1"/>
  <c r="W99" i="4"/>
  <c r="X99" i="4" s="1"/>
  <c r="W100" i="4"/>
  <c r="X100" i="4" s="1"/>
  <c r="W101" i="4"/>
  <c r="X101" i="4" s="1"/>
  <c r="W102" i="4"/>
  <c r="X102" i="4" s="1"/>
  <c r="W103" i="4"/>
  <c r="X103" i="4" s="1"/>
  <c r="W104" i="4"/>
  <c r="X104" i="4" s="1"/>
  <c r="W105" i="4"/>
  <c r="X105" i="4" s="1"/>
  <c r="W106" i="4"/>
  <c r="X106" i="4" s="1"/>
  <c r="W107" i="4"/>
  <c r="X107" i="4" s="1"/>
  <c r="W108" i="4"/>
  <c r="X108" i="4" s="1"/>
  <c r="W109" i="4"/>
  <c r="X109" i="4" s="1"/>
  <c r="W110" i="4"/>
  <c r="X110" i="4" s="1"/>
  <c r="W111" i="4"/>
  <c r="X111" i="4" s="1"/>
  <c r="W112" i="4"/>
  <c r="X112" i="4" s="1"/>
  <c r="W113" i="4"/>
  <c r="X113" i="4" s="1"/>
  <c r="W114" i="4"/>
  <c r="X114" i="4" s="1"/>
  <c r="W115" i="4"/>
  <c r="X115" i="4" s="1"/>
  <c r="W116" i="4"/>
  <c r="X116" i="4" s="1"/>
  <c r="W117" i="4"/>
  <c r="X117" i="4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AD6" i="4"/>
  <c r="AD7" i="4"/>
  <c r="AD9" i="4"/>
  <c r="AD10" i="4"/>
  <c r="AD12" i="4"/>
  <c r="AD13" i="4"/>
  <c r="AD14" i="4"/>
  <c r="AD15" i="4"/>
  <c r="AD17" i="4"/>
  <c r="AD19" i="4"/>
  <c r="AD20" i="4"/>
  <c r="AD21" i="4"/>
  <c r="AD22" i="4"/>
  <c r="AD23" i="4"/>
  <c r="AD25" i="4"/>
  <c r="AD26" i="4"/>
  <c r="AD27" i="4"/>
  <c r="AD28" i="4"/>
  <c r="AD29" i="4"/>
  <c r="AD30" i="4"/>
  <c r="AD31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7" i="4"/>
  <c r="AD48" i="4"/>
  <c r="AD49" i="4"/>
  <c r="AD50" i="4"/>
  <c r="AD51" i="4"/>
  <c r="AD52" i="4"/>
  <c r="AD53" i="4"/>
  <c r="AD55" i="4"/>
  <c r="AD56" i="4"/>
  <c r="AD57" i="4"/>
  <c r="AD58" i="4"/>
  <c r="AD59" i="4"/>
  <c r="AD60" i="4"/>
  <c r="AD61" i="4"/>
  <c r="AD62" i="4"/>
  <c r="AD63" i="4"/>
  <c r="AD64" i="4"/>
  <c r="AD65" i="4"/>
  <c r="AD68" i="4"/>
  <c r="AD69" i="4"/>
  <c r="AD70" i="4"/>
  <c r="AD71" i="4"/>
  <c r="AD73" i="4"/>
  <c r="AD74" i="4"/>
  <c r="AD76" i="4"/>
  <c r="AD77" i="4"/>
  <c r="AD78" i="4"/>
  <c r="AD79" i="4"/>
  <c r="AD81" i="4"/>
  <c r="AD83" i="4"/>
  <c r="AD84" i="4"/>
  <c r="AD85" i="4"/>
  <c r="AD86" i="4"/>
  <c r="AD88" i="4"/>
  <c r="AD89" i="4"/>
  <c r="AD90" i="4"/>
  <c r="AD92" i="4"/>
  <c r="AD93" i="4"/>
  <c r="AD94" i="4"/>
  <c r="AD95" i="4"/>
  <c r="AD96" i="4"/>
  <c r="AD97" i="4"/>
  <c r="AD99" i="4"/>
  <c r="AD100" i="4"/>
  <c r="AD101" i="4"/>
  <c r="AD104" i="4"/>
  <c r="AD105" i="4"/>
  <c r="AD106" i="4"/>
  <c r="AD107" i="4"/>
  <c r="AD108" i="4"/>
  <c r="AD110" i="4"/>
  <c r="AD111" i="4"/>
  <c r="AD112" i="4"/>
  <c r="AD115" i="4"/>
  <c r="AD116" i="4"/>
  <c r="AD117" i="4"/>
  <c r="AD118" i="4"/>
  <c r="AD120" i="4"/>
  <c r="AD121" i="4"/>
  <c r="AD122" i="4"/>
  <c r="AD124" i="4"/>
  <c r="AD125" i="4"/>
  <c r="AD126" i="4"/>
  <c r="AD127" i="4"/>
  <c r="AD128" i="4"/>
  <c r="AD129" i="4"/>
  <c r="AD131" i="4"/>
  <c r="AD132" i="4"/>
  <c r="AD133" i="4"/>
  <c r="AD136" i="4"/>
  <c r="AD137" i="4"/>
  <c r="AD138" i="4"/>
  <c r="AD139" i="4"/>
  <c r="AD140" i="4"/>
  <c r="AD142" i="4"/>
  <c r="AD143" i="4"/>
  <c r="AD144" i="4"/>
  <c r="AD147" i="4"/>
  <c r="AD148" i="4"/>
  <c r="AD149" i="4"/>
  <c r="AD150" i="4"/>
  <c r="AD152" i="4"/>
  <c r="AD153" i="4"/>
  <c r="AD154" i="4"/>
  <c r="AD156" i="4"/>
  <c r="AD157" i="4"/>
  <c r="AD158" i="4"/>
  <c r="AD159" i="4"/>
  <c r="AD160" i="4"/>
  <c r="AD161" i="4"/>
  <c r="AD163" i="4"/>
  <c r="AD164" i="4"/>
  <c r="AD165" i="4"/>
  <c r="AD168" i="4"/>
  <c r="AD169" i="4"/>
  <c r="AD170" i="4"/>
  <c r="AD171" i="4"/>
  <c r="AD172" i="4"/>
  <c r="AD174" i="4"/>
  <c r="AD175" i="4"/>
  <c r="AD176" i="4"/>
  <c r="AD179" i="4"/>
  <c r="AD180" i="4"/>
  <c r="AD181" i="4"/>
  <c r="AD182" i="4"/>
  <c r="AD183" i="4"/>
  <c r="AD184" i="4"/>
  <c r="AD185" i="4"/>
  <c r="AD186" i="4"/>
  <c r="AD187" i="4"/>
  <c r="AD188" i="4"/>
  <c r="AD190" i="4"/>
  <c r="AD191" i="4"/>
  <c r="AD192" i="4"/>
  <c r="AD195" i="4"/>
  <c r="AD196" i="4"/>
  <c r="AD197" i="4"/>
  <c r="AD198" i="4"/>
  <c r="AD199" i="4"/>
  <c r="AD200" i="4"/>
  <c r="AD201" i="4"/>
  <c r="AD202" i="4"/>
  <c r="AD203" i="4"/>
  <c r="AD204" i="4"/>
  <c r="AD206" i="4"/>
  <c r="AD207" i="4"/>
  <c r="AD208" i="4"/>
  <c r="AD211" i="4"/>
  <c r="AD212" i="4"/>
  <c r="AD213" i="4"/>
  <c r="AD214" i="4"/>
  <c r="AD215" i="4"/>
  <c r="AD216" i="4"/>
  <c r="AD217" i="4"/>
  <c r="AD218" i="4"/>
  <c r="AD219" i="4"/>
  <c r="AD220" i="4"/>
  <c r="AD222" i="4"/>
  <c r="AD223" i="4"/>
  <c r="AD224" i="4"/>
  <c r="AD227" i="4"/>
  <c r="AD228" i="4"/>
  <c r="AD229" i="4"/>
  <c r="AD230" i="4"/>
  <c r="AD231" i="4"/>
  <c r="AD232" i="4"/>
  <c r="AD233" i="4"/>
  <c r="AD234" i="4"/>
  <c r="AD235" i="4"/>
  <c r="AD236" i="4"/>
  <c r="AD238" i="4"/>
  <c r="AD239" i="4"/>
  <c r="AD240" i="4"/>
  <c r="AD243" i="4"/>
  <c r="AD244" i="4"/>
  <c r="AD245" i="4"/>
  <c r="AD246" i="4"/>
  <c r="AD247" i="4"/>
  <c r="AD248" i="4"/>
  <c r="AD249" i="4"/>
  <c r="AD250" i="4"/>
  <c r="AD251" i="4"/>
  <c r="AD252" i="4"/>
  <c r="AD254" i="4"/>
  <c r="AD255" i="4"/>
  <c r="AD256" i="4"/>
  <c r="AD259" i="4"/>
  <c r="AD260" i="4"/>
  <c r="AD261" i="4"/>
  <c r="AD262" i="4"/>
  <c r="AD263" i="4"/>
  <c r="AD264" i="4"/>
  <c r="AD265" i="4"/>
  <c r="AD266" i="4"/>
  <c r="AD267" i="4"/>
  <c r="AD268" i="4"/>
  <c r="AD270" i="4"/>
  <c r="AD271" i="4"/>
  <c r="AD272" i="4"/>
  <c r="AD275" i="4"/>
  <c r="AD276" i="4"/>
  <c r="AD277" i="4"/>
  <c r="AD278" i="4"/>
  <c r="AD279" i="4"/>
  <c r="AD280" i="4"/>
  <c r="AD281" i="4"/>
  <c r="AD282" i="4"/>
  <c r="AD283" i="4"/>
  <c r="AD284" i="4"/>
  <c r="AD286" i="4"/>
  <c r="AD287" i="4"/>
  <c r="AD288" i="4"/>
  <c r="AD291" i="4"/>
  <c r="AD292" i="4"/>
  <c r="AD293" i="4"/>
  <c r="AD294" i="4"/>
  <c r="AD295" i="4"/>
  <c r="AD296" i="4"/>
  <c r="AD297" i="4"/>
  <c r="AD298" i="4"/>
  <c r="AD299" i="4"/>
  <c r="AD300" i="4"/>
  <c r="AD302" i="4"/>
  <c r="AD303" i="4"/>
  <c r="AD304" i="4"/>
  <c r="W5" i="4"/>
  <c r="X5" i="4" s="1"/>
  <c r="S5" i="4"/>
  <c r="T5" i="4" s="1"/>
  <c r="O5" i="4"/>
  <c r="P5" i="4" s="1"/>
  <c r="K6" i="4"/>
  <c r="L6" i="4" s="1"/>
  <c r="K7" i="4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K33" i="4"/>
  <c r="L33" i="4" s="1"/>
  <c r="K34" i="4"/>
  <c r="L34" i="4" s="1"/>
  <c r="K35" i="4"/>
  <c r="L35" i="4" s="1"/>
  <c r="K36" i="4"/>
  <c r="L36" i="4" s="1"/>
  <c r="K37" i="4"/>
  <c r="L37" i="4" s="1"/>
  <c r="K38" i="4"/>
  <c r="L38" i="4" s="1"/>
  <c r="K39" i="4"/>
  <c r="L39" i="4" s="1"/>
  <c r="K40" i="4"/>
  <c r="L40" i="4" s="1"/>
  <c r="K41" i="4"/>
  <c r="L41" i="4" s="1"/>
  <c r="K42" i="4"/>
  <c r="L42" i="4" s="1"/>
  <c r="K43" i="4"/>
  <c r="L43" i="4" s="1"/>
  <c r="K44" i="4"/>
  <c r="L44" i="4" s="1"/>
  <c r="K45" i="4"/>
  <c r="L45" i="4" s="1"/>
  <c r="K46" i="4"/>
  <c r="L46" i="4" s="1"/>
  <c r="K47" i="4"/>
  <c r="L47" i="4" s="1"/>
  <c r="K48" i="4"/>
  <c r="L48" i="4" s="1"/>
  <c r="K49" i="4"/>
  <c r="L49" i="4" s="1"/>
  <c r="K50" i="4"/>
  <c r="L50" i="4" s="1"/>
  <c r="K51" i="4"/>
  <c r="L51" i="4" s="1"/>
  <c r="K52" i="4"/>
  <c r="L52" i="4" s="1"/>
  <c r="K53" i="4"/>
  <c r="L53" i="4" s="1"/>
  <c r="K54" i="4"/>
  <c r="L54" i="4" s="1"/>
  <c r="K55" i="4"/>
  <c r="L55" i="4" s="1"/>
  <c r="K56" i="4"/>
  <c r="L56" i="4" s="1"/>
  <c r="K57" i="4"/>
  <c r="L57" i="4" s="1"/>
  <c r="K58" i="4"/>
  <c r="L58" i="4" s="1"/>
  <c r="K59" i="4"/>
  <c r="L59" i="4" s="1"/>
  <c r="K60" i="4"/>
  <c r="L60" i="4" s="1"/>
  <c r="K61" i="4"/>
  <c r="L61" i="4" s="1"/>
  <c r="K62" i="4"/>
  <c r="L62" i="4" s="1"/>
  <c r="K63" i="4"/>
  <c r="L63" i="4" s="1"/>
  <c r="K64" i="4"/>
  <c r="L64" i="4" s="1"/>
  <c r="K65" i="4"/>
  <c r="L65" i="4" s="1"/>
  <c r="K66" i="4"/>
  <c r="L66" i="4" s="1"/>
  <c r="K67" i="4"/>
  <c r="L67" i="4" s="1"/>
  <c r="K68" i="4"/>
  <c r="L68" i="4" s="1"/>
  <c r="K69" i="4"/>
  <c r="L69" i="4" s="1"/>
  <c r="K70" i="4"/>
  <c r="L70" i="4" s="1"/>
  <c r="K71" i="4"/>
  <c r="L71" i="4" s="1"/>
  <c r="K72" i="4"/>
  <c r="L72" i="4" s="1"/>
  <c r="K73" i="4"/>
  <c r="L73" i="4" s="1"/>
  <c r="K74" i="4"/>
  <c r="L74" i="4" s="1"/>
  <c r="K75" i="4"/>
  <c r="L75" i="4" s="1"/>
  <c r="K76" i="4"/>
  <c r="L76" i="4" s="1"/>
  <c r="K77" i="4"/>
  <c r="L77" i="4" s="1"/>
  <c r="K78" i="4"/>
  <c r="L78" i="4" s="1"/>
  <c r="K79" i="4"/>
  <c r="L79" i="4" s="1"/>
  <c r="K80" i="4"/>
  <c r="L80" i="4" s="1"/>
  <c r="K81" i="4"/>
  <c r="L81" i="4" s="1"/>
  <c r="K82" i="4"/>
  <c r="L82" i="4" s="1"/>
  <c r="K83" i="4"/>
  <c r="L83" i="4" s="1"/>
  <c r="K84" i="4"/>
  <c r="L84" i="4" s="1"/>
  <c r="K85" i="4"/>
  <c r="L85" i="4" s="1"/>
  <c r="K86" i="4"/>
  <c r="L86" i="4" s="1"/>
  <c r="K87" i="4"/>
  <c r="L87" i="4" s="1"/>
  <c r="K88" i="4"/>
  <c r="L88" i="4" s="1"/>
  <c r="K89" i="4"/>
  <c r="L89" i="4" s="1"/>
  <c r="K90" i="4"/>
  <c r="L90" i="4" s="1"/>
  <c r="K91" i="4"/>
  <c r="L91" i="4" s="1"/>
  <c r="K92" i="4"/>
  <c r="L92" i="4" s="1"/>
  <c r="K93" i="4"/>
  <c r="L93" i="4" s="1"/>
  <c r="K94" i="4"/>
  <c r="L94" i="4" s="1"/>
  <c r="K95" i="4"/>
  <c r="L95" i="4" s="1"/>
  <c r="K96" i="4"/>
  <c r="L96" i="4" s="1"/>
  <c r="K97" i="4"/>
  <c r="L97" i="4" s="1"/>
  <c r="K98" i="4"/>
  <c r="L98" i="4" s="1"/>
  <c r="K99" i="4"/>
  <c r="L99" i="4" s="1"/>
  <c r="K100" i="4"/>
  <c r="L100" i="4" s="1"/>
  <c r="K101" i="4"/>
  <c r="L101" i="4" s="1"/>
  <c r="K102" i="4"/>
  <c r="L102" i="4" s="1"/>
  <c r="K103" i="4"/>
  <c r="L103" i="4" s="1"/>
  <c r="K104" i="4"/>
  <c r="L104" i="4" s="1"/>
  <c r="K105" i="4"/>
  <c r="L105" i="4" s="1"/>
  <c r="K106" i="4"/>
  <c r="L106" i="4" s="1"/>
  <c r="K107" i="4"/>
  <c r="L107" i="4" s="1"/>
  <c r="K108" i="4"/>
  <c r="L108" i="4" s="1"/>
  <c r="K109" i="4"/>
  <c r="L109" i="4" s="1"/>
  <c r="K110" i="4"/>
  <c r="L110" i="4" s="1"/>
  <c r="K111" i="4"/>
  <c r="L111" i="4" s="1"/>
  <c r="K112" i="4"/>
  <c r="L112" i="4" s="1"/>
  <c r="K113" i="4"/>
  <c r="L113" i="4" s="1"/>
  <c r="K114" i="4"/>
  <c r="L114" i="4" s="1"/>
  <c r="K115" i="4"/>
  <c r="L115" i="4" s="1"/>
  <c r="K116" i="4"/>
  <c r="L116" i="4" s="1"/>
  <c r="K117" i="4"/>
  <c r="L117" i="4" s="1"/>
  <c r="K118" i="4"/>
  <c r="L118" i="4" s="1"/>
  <c r="K119" i="4"/>
  <c r="L119" i="4" s="1"/>
  <c r="K120" i="4"/>
  <c r="L120" i="4" s="1"/>
  <c r="K121" i="4"/>
  <c r="L121" i="4" s="1"/>
  <c r="K122" i="4"/>
  <c r="L122" i="4" s="1"/>
  <c r="K123" i="4"/>
  <c r="L123" i="4" s="1"/>
  <c r="K124" i="4"/>
  <c r="L124" i="4" s="1"/>
  <c r="K125" i="4"/>
  <c r="L125" i="4" s="1"/>
  <c r="K126" i="4"/>
  <c r="L126" i="4" s="1"/>
  <c r="K127" i="4"/>
  <c r="L127" i="4" s="1"/>
  <c r="K128" i="4"/>
  <c r="L128" i="4" s="1"/>
  <c r="K129" i="4"/>
  <c r="L129" i="4" s="1"/>
  <c r="K130" i="4"/>
  <c r="L130" i="4" s="1"/>
  <c r="K131" i="4"/>
  <c r="L131" i="4" s="1"/>
  <c r="K132" i="4"/>
  <c r="L132" i="4" s="1"/>
  <c r="K133" i="4"/>
  <c r="L133" i="4" s="1"/>
  <c r="K134" i="4"/>
  <c r="L134" i="4" s="1"/>
  <c r="K135" i="4"/>
  <c r="L135" i="4" s="1"/>
  <c r="K136" i="4"/>
  <c r="L136" i="4" s="1"/>
  <c r="K137" i="4"/>
  <c r="L137" i="4" s="1"/>
  <c r="K138" i="4"/>
  <c r="L138" i="4" s="1"/>
  <c r="K139" i="4"/>
  <c r="L139" i="4" s="1"/>
  <c r="K140" i="4"/>
  <c r="L140" i="4" s="1"/>
  <c r="K141" i="4"/>
  <c r="L141" i="4" s="1"/>
  <c r="K142" i="4"/>
  <c r="L142" i="4" s="1"/>
  <c r="K143" i="4"/>
  <c r="L143" i="4" s="1"/>
  <c r="K144" i="4"/>
  <c r="L144" i="4" s="1"/>
  <c r="K145" i="4"/>
  <c r="L145" i="4" s="1"/>
  <c r="K146" i="4"/>
  <c r="L146" i="4" s="1"/>
  <c r="K147" i="4"/>
  <c r="L147" i="4" s="1"/>
  <c r="K148" i="4"/>
  <c r="L148" i="4" s="1"/>
  <c r="K149" i="4"/>
  <c r="L149" i="4" s="1"/>
  <c r="K150" i="4"/>
  <c r="L150" i="4" s="1"/>
  <c r="K151" i="4"/>
  <c r="L151" i="4" s="1"/>
  <c r="K152" i="4"/>
  <c r="L152" i="4" s="1"/>
  <c r="K153" i="4"/>
  <c r="L153" i="4" s="1"/>
  <c r="K154" i="4"/>
  <c r="L154" i="4" s="1"/>
  <c r="K155" i="4"/>
  <c r="L155" i="4" s="1"/>
  <c r="K156" i="4"/>
  <c r="L156" i="4" s="1"/>
  <c r="K157" i="4"/>
  <c r="L157" i="4" s="1"/>
  <c r="K158" i="4"/>
  <c r="L158" i="4" s="1"/>
  <c r="K159" i="4"/>
  <c r="L159" i="4" s="1"/>
  <c r="K160" i="4"/>
  <c r="L160" i="4" s="1"/>
  <c r="K161" i="4"/>
  <c r="L161" i="4" s="1"/>
  <c r="K162" i="4"/>
  <c r="L162" i="4" s="1"/>
  <c r="K163" i="4"/>
  <c r="L163" i="4" s="1"/>
  <c r="K164" i="4"/>
  <c r="L164" i="4" s="1"/>
  <c r="K165" i="4"/>
  <c r="L165" i="4" s="1"/>
  <c r="K166" i="4"/>
  <c r="L166" i="4" s="1"/>
  <c r="K167" i="4"/>
  <c r="L167" i="4" s="1"/>
  <c r="K168" i="4"/>
  <c r="L168" i="4" s="1"/>
  <c r="K169" i="4"/>
  <c r="L169" i="4" s="1"/>
  <c r="K170" i="4"/>
  <c r="L170" i="4" s="1"/>
  <c r="K171" i="4"/>
  <c r="L171" i="4" s="1"/>
  <c r="K172" i="4"/>
  <c r="L172" i="4" s="1"/>
  <c r="K173" i="4"/>
  <c r="L173" i="4" s="1"/>
  <c r="K174" i="4"/>
  <c r="L174" i="4" s="1"/>
  <c r="K175" i="4"/>
  <c r="L175" i="4" s="1"/>
  <c r="K176" i="4"/>
  <c r="L176" i="4" s="1"/>
  <c r="K177" i="4"/>
  <c r="L177" i="4" s="1"/>
  <c r="K178" i="4"/>
  <c r="L178" i="4" s="1"/>
  <c r="K179" i="4"/>
  <c r="L179" i="4" s="1"/>
  <c r="K180" i="4"/>
  <c r="L180" i="4" s="1"/>
  <c r="K181" i="4"/>
  <c r="L181" i="4" s="1"/>
  <c r="K182" i="4"/>
  <c r="L182" i="4" s="1"/>
  <c r="K183" i="4"/>
  <c r="L183" i="4" s="1"/>
  <c r="K184" i="4"/>
  <c r="L184" i="4" s="1"/>
  <c r="K185" i="4"/>
  <c r="L185" i="4" s="1"/>
  <c r="K186" i="4"/>
  <c r="L186" i="4" s="1"/>
  <c r="K187" i="4"/>
  <c r="L187" i="4" s="1"/>
  <c r="K188" i="4"/>
  <c r="L188" i="4" s="1"/>
  <c r="K189" i="4"/>
  <c r="L189" i="4" s="1"/>
  <c r="K190" i="4"/>
  <c r="L190" i="4" s="1"/>
  <c r="K191" i="4"/>
  <c r="L191" i="4" s="1"/>
  <c r="K192" i="4"/>
  <c r="L192" i="4" s="1"/>
  <c r="K193" i="4"/>
  <c r="L193" i="4" s="1"/>
  <c r="K194" i="4"/>
  <c r="L194" i="4" s="1"/>
  <c r="K195" i="4"/>
  <c r="L195" i="4" s="1"/>
  <c r="K196" i="4"/>
  <c r="L196" i="4" s="1"/>
  <c r="K197" i="4"/>
  <c r="L197" i="4" s="1"/>
  <c r="K198" i="4"/>
  <c r="L198" i="4" s="1"/>
  <c r="K199" i="4"/>
  <c r="L199" i="4" s="1"/>
  <c r="K200" i="4"/>
  <c r="L200" i="4" s="1"/>
  <c r="K201" i="4"/>
  <c r="L201" i="4" s="1"/>
  <c r="K202" i="4"/>
  <c r="L202" i="4" s="1"/>
  <c r="K203" i="4"/>
  <c r="L203" i="4" s="1"/>
  <c r="K204" i="4"/>
  <c r="L204" i="4" s="1"/>
  <c r="K205" i="4"/>
  <c r="L205" i="4" s="1"/>
  <c r="K206" i="4"/>
  <c r="L206" i="4" s="1"/>
  <c r="K207" i="4"/>
  <c r="L207" i="4" s="1"/>
  <c r="K208" i="4"/>
  <c r="L208" i="4" s="1"/>
  <c r="K209" i="4"/>
  <c r="L209" i="4" s="1"/>
  <c r="K210" i="4"/>
  <c r="L210" i="4" s="1"/>
  <c r="K211" i="4"/>
  <c r="L211" i="4" s="1"/>
  <c r="K212" i="4"/>
  <c r="L212" i="4" s="1"/>
  <c r="K213" i="4"/>
  <c r="L213" i="4" s="1"/>
  <c r="K214" i="4"/>
  <c r="L214" i="4" s="1"/>
  <c r="K215" i="4"/>
  <c r="L215" i="4" s="1"/>
  <c r="K216" i="4"/>
  <c r="L216" i="4" s="1"/>
  <c r="K217" i="4"/>
  <c r="L217" i="4" s="1"/>
  <c r="K218" i="4"/>
  <c r="L218" i="4" s="1"/>
  <c r="K219" i="4"/>
  <c r="L219" i="4" s="1"/>
  <c r="K220" i="4"/>
  <c r="L220" i="4" s="1"/>
  <c r="K221" i="4"/>
  <c r="L221" i="4" s="1"/>
  <c r="K222" i="4"/>
  <c r="L222" i="4" s="1"/>
  <c r="K223" i="4"/>
  <c r="L223" i="4" s="1"/>
  <c r="K224" i="4"/>
  <c r="L224" i="4" s="1"/>
  <c r="K225" i="4"/>
  <c r="L225" i="4" s="1"/>
  <c r="K226" i="4"/>
  <c r="L226" i="4" s="1"/>
  <c r="K227" i="4"/>
  <c r="L227" i="4" s="1"/>
  <c r="K228" i="4"/>
  <c r="L228" i="4" s="1"/>
  <c r="K229" i="4"/>
  <c r="L229" i="4" s="1"/>
  <c r="K230" i="4"/>
  <c r="L230" i="4" s="1"/>
  <c r="K231" i="4"/>
  <c r="L231" i="4" s="1"/>
  <c r="K232" i="4"/>
  <c r="L232" i="4" s="1"/>
  <c r="K233" i="4"/>
  <c r="L233" i="4" s="1"/>
  <c r="K234" i="4"/>
  <c r="L234" i="4" s="1"/>
  <c r="K235" i="4"/>
  <c r="L235" i="4" s="1"/>
  <c r="K236" i="4"/>
  <c r="L236" i="4" s="1"/>
  <c r="K237" i="4"/>
  <c r="L237" i="4" s="1"/>
  <c r="K238" i="4"/>
  <c r="L238" i="4" s="1"/>
  <c r="K239" i="4"/>
  <c r="L239" i="4" s="1"/>
  <c r="K240" i="4"/>
  <c r="L240" i="4" s="1"/>
  <c r="K241" i="4"/>
  <c r="L241" i="4" s="1"/>
  <c r="K242" i="4"/>
  <c r="L242" i="4" s="1"/>
  <c r="K243" i="4"/>
  <c r="L243" i="4" s="1"/>
  <c r="K244" i="4"/>
  <c r="L244" i="4" s="1"/>
  <c r="K245" i="4"/>
  <c r="L245" i="4" s="1"/>
  <c r="K246" i="4"/>
  <c r="L246" i="4" s="1"/>
  <c r="K247" i="4"/>
  <c r="L247" i="4" s="1"/>
  <c r="K248" i="4"/>
  <c r="L248" i="4" s="1"/>
  <c r="K249" i="4"/>
  <c r="L249" i="4" s="1"/>
  <c r="K250" i="4"/>
  <c r="L250" i="4" s="1"/>
  <c r="K251" i="4"/>
  <c r="L251" i="4" s="1"/>
  <c r="K252" i="4"/>
  <c r="L252" i="4" s="1"/>
  <c r="K253" i="4"/>
  <c r="L253" i="4" s="1"/>
  <c r="K254" i="4"/>
  <c r="L254" i="4" s="1"/>
  <c r="K255" i="4"/>
  <c r="L255" i="4" s="1"/>
  <c r="K256" i="4"/>
  <c r="L256" i="4" s="1"/>
  <c r="K257" i="4"/>
  <c r="L257" i="4" s="1"/>
  <c r="K258" i="4"/>
  <c r="L258" i="4" s="1"/>
  <c r="K259" i="4"/>
  <c r="L259" i="4" s="1"/>
  <c r="K260" i="4"/>
  <c r="L260" i="4" s="1"/>
  <c r="K261" i="4"/>
  <c r="L261" i="4" s="1"/>
  <c r="K262" i="4"/>
  <c r="L262" i="4" s="1"/>
  <c r="K263" i="4"/>
  <c r="L263" i="4" s="1"/>
  <c r="K264" i="4"/>
  <c r="L264" i="4" s="1"/>
  <c r="K265" i="4"/>
  <c r="L265" i="4" s="1"/>
  <c r="K266" i="4"/>
  <c r="L266" i="4" s="1"/>
  <c r="K267" i="4"/>
  <c r="L267" i="4" s="1"/>
  <c r="K268" i="4"/>
  <c r="L268" i="4" s="1"/>
  <c r="K269" i="4"/>
  <c r="L269" i="4" s="1"/>
  <c r="K270" i="4"/>
  <c r="L270" i="4" s="1"/>
  <c r="K271" i="4"/>
  <c r="L271" i="4" s="1"/>
  <c r="K272" i="4"/>
  <c r="L272" i="4" s="1"/>
  <c r="K273" i="4"/>
  <c r="L273" i="4" s="1"/>
  <c r="K274" i="4"/>
  <c r="L274" i="4" s="1"/>
  <c r="K275" i="4"/>
  <c r="L275" i="4" s="1"/>
  <c r="K276" i="4"/>
  <c r="L276" i="4" s="1"/>
  <c r="K277" i="4"/>
  <c r="L277" i="4" s="1"/>
  <c r="K278" i="4"/>
  <c r="L278" i="4" s="1"/>
  <c r="K279" i="4"/>
  <c r="L279" i="4" s="1"/>
  <c r="K280" i="4"/>
  <c r="L280" i="4" s="1"/>
  <c r="K281" i="4"/>
  <c r="L281" i="4" s="1"/>
  <c r="K282" i="4"/>
  <c r="L282" i="4" s="1"/>
  <c r="K283" i="4"/>
  <c r="L283" i="4" s="1"/>
  <c r="K284" i="4"/>
  <c r="L284" i="4" s="1"/>
  <c r="K285" i="4"/>
  <c r="L285" i="4" s="1"/>
  <c r="K286" i="4"/>
  <c r="L286" i="4" s="1"/>
  <c r="K287" i="4"/>
  <c r="L287" i="4" s="1"/>
  <c r="K288" i="4"/>
  <c r="L288" i="4" s="1"/>
  <c r="K289" i="4"/>
  <c r="L289" i="4" s="1"/>
  <c r="K290" i="4"/>
  <c r="L290" i="4" s="1"/>
  <c r="K291" i="4"/>
  <c r="L291" i="4" s="1"/>
  <c r="K292" i="4"/>
  <c r="L292" i="4" s="1"/>
  <c r="K293" i="4"/>
  <c r="L293" i="4" s="1"/>
  <c r="K294" i="4"/>
  <c r="L294" i="4" s="1"/>
  <c r="K295" i="4"/>
  <c r="L295" i="4" s="1"/>
  <c r="K296" i="4"/>
  <c r="L296" i="4" s="1"/>
  <c r="K297" i="4"/>
  <c r="L297" i="4" s="1"/>
  <c r="K298" i="4"/>
  <c r="L298" i="4" s="1"/>
  <c r="K299" i="4"/>
  <c r="L299" i="4" s="1"/>
  <c r="K300" i="4"/>
  <c r="L300" i="4" s="1"/>
  <c r="K301" i="4"/>
  <c r="L301" i="4" s="1"/>
  <c r="K302" i="4"/>
  <c r="L302" i="4" s="1"/>
  <c r="K303" i="4"/>
  <c r="L303" i="4" s="1"/>
  <c r="K304" i="4"/>
  <c r="L304" i="4" s="1"/>
  <c r="K305" i="4"/>
  <c r="L305" i="4" s="1"/>
  <c r="K5" i="4"/>
  <c r="L5" i="4" s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5" i="4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F85" i="4" s="1"/>
  <c r="E86" i="4"/>
  <c r="F86" i="4" s="1"/>
  <c r="E87" i="4"/>
  <c r="F87" i="4" s="1"/>
  <c r="E88" i="4"/>
  <c r="F88" i="4" s="1"/>
  <c r="E89" i="4"/>
  <c r="F89" i="4" s="1"/>
  <c r="E90" i="4"/>
  <c r="F90" i="4" s="1"/>
  <c r="E91" i="4"/>
  <c r="F91" i="4" s="1"/>
  <c r="E92" i="4"/>
  <c r="F92" i="4" s="1"/>
  <c r="E93" i="4"/>
  <c r="F93" i="4" s="1"/>
  <c r="E94" i="4"/>
  <c r="F94" i="4" s="1"/>
  <c r="E95" i="4"/>
  <c r="F95" i="4" s="1"/>
  <c r="E96" i="4"/>
  <c r="F96" i="4" s="1"/>
  <c r="E97" i="4"/>
  <c r="F97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10" i="4"/>
  <c r="F110" i="4" s="1"/>
  <c r="E111" i="4"/>
  <c r="F111" i="4" s="1"/>
  <c r="E112" i="4"/>
  <c r="F112" i="4" s="1"/>
  <c r="E113" i="4"/>
  <c r="F113" i="4" s="1"/>
  <c r="E114" i="4"/>
  <c r="F114" i="4" s="1"/>
  <c r="E115" i="4"/>
  <c r="F115" i="4" s="1"/>
  <c r="E116" i="4"/>
  <c r="F116" i="4" s="1"/>
  <c r="E117" i="4"/>
  <c r="F117" i="4" s="1"/>
  <c r="E118" i="4"/>
  <c r="F118" i="4" s="1"/>
  <c r="E119" i="4"/>
  <c r="F119" i="4" s="1"/>
  <c r="E120" i="4"/>
  <c r="F120" i="4" s="1"/>
  <c r="E121" i="4"/>
  <c r="F121" i="4" s="1"/>
  <c r="E122" i="4"/>
  <c r="F122" i="4" s="1"/>
  <c r="E123" i="4"/>
  <c r="F123" i="4" s="1"/>
  <c r="E124" i="4"/>
  <c r="F124" i="4" s="1"/>
  <c r="E125" i="4"/>
  <c r="F125" i="4" s="1"/>
  <c r="E126" i="4"/>
  <c r="F126" i="4" s="1"/>
  <c r="E127" i="4"/>
  <c r="F127" i="4" s="1"/>
  <c r="E128" i="4"/>
  <c r="F128" i="4" s="1"/>
  <c r="E129" i="4"/>
  <c r="F129" i="4" s="1"/>
  <c r="E130" i="4"/>
  <c r="F130" i="4" s="1"/>
  <c r="E131" i="4"/>
  <c r="F131" i="4" s="1"/>
  <c r="E132" i="4"/>
  <c r="F132" i="4" s="1"/>
  <c r="E133" i="4"/>
  <c r="F133" i="4" s="1"/>
  <c r="E134" i="4"/>
  <c r="F134" i="4" s="1"/>
  <c r="E135" i="4"/>
  <c r="F135" i="4" s="1"/>
  <c r="E136" i="4"/>
  <c r="F136" i="4" s="1"/>
  <c r="E137" i="4"/>
  <c r="F137" i="4" s="1"/>
  <c r="E138" i="4"/>
  <c r="F138" i="4" s="1"/>
  <c r="E139" i="4"/>
  <c r="F139" i="4" s="1"/>
  <c r="E140" i="4"/>
  <c r="F140" i="4" s="1"/>
  <c r="E141" i="4"/>
  <c r="F141" i="4" s="1"/>
  <c r="E142" i="4"/>
  <c r="F142" i="4" s="1"/>
  <c r="E143" i="4"/>
  <c r="F143" i="4" s="1"/>
  <c r="E144" i="4"/>
  <c r="F144" i="4" s="1"/>
  <c r="E145" i="4"/>
  <c r="F145" i="4" s="1"/>
  <c r="E146" i="4"/>
  <c r="F146" i="4" s="1"/>
  <c r="E147" i="4"/>
  <c r="F147" i="4" s="1"/>
  <c r="E148" i="4"/>
  <c r="F148" i="4" s="1"/>
  <c r="E149" i="4"/>
  <c r="F149" i="4" s="1"/>
  <c r="E150" i="4"/>
  <c r="F150" i="4" s="1"/>
  <c r="E151" i="4"/>
  <c r="F151" i="4" s="1"/>
  <c r="E152" i="4"/>
  <c r="F152" i="4" s="1"/>
  <c r="E153" i="4"/>
  <c r="F153" i="4" s="1"/>
  <c r="E154" i="4"/>
  <c r="F154" i="4" s="1"/>
  <c r="E155" i="4"/>
  <c r="F155" i="4" s="1"/>
  <c r="E156" i="4"/>
  <c r="F156" i="4" s="1"/>
  <c r="E157" i="4"/>
  <c r="F157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 s="1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89" i="4"/>
  <c r="F189" i="4" s="1"/>
  <c r="E190" i="4"/>
  <c r="F190" i="4" s="1"/>
  <c r="E191" i="4"/>
  <c r="F191" i="4" s="1"/>
  <c r="E192" i="4"/>
  <c r="F192" i="4" s="1"/>
  <c r="E193" i="4"/>
  <c r="F193" i="4" s="1"/>
  <c r="E194" i="4"/>
  <c r="F194" i="4" s="1"/>
  <c r="E195" i="4"/>
  <c r="F195" i="4" s="1"/>
  <c r="E196" i="4"/>
  <c r="F196" i="4" s="1"/>
  <c r="E197" i="4"/>
  <c r="F197" i="4" s="1"/>
  <c r="E198" i="4"/>
  <c r="F198" i="4" s="1"/>
  <c r="E199" i="4"/>
  <c r="F199" i="4" s="1"/>
  <c r="E200" i="4"/>
  <c r="F200" i="4" s="1"/>
  <c r="E201" i="4"/>
  <c r="F201" i="4" s="1"/>
  <c r="E202" i="4"/>
  <c r="F202" i="4" s="1"/>
  <c r="E203" i="4"/>
  <c r="F203" i="4" s="1"/>
  <c r="E204" i="4"/>
  <c r="F204" i="4" s="1"/>
  <c r="E205" i="4"/>
  <c r="F205" i="4" s="1"/>
  <c r="E206" i="4"/>
  <c r="F206" i="4" s="1"/>
  <c r="E207" i="4"/>
  <c r="F207" i="4" s="1"/>
  <c r="E208" i="4"/>
  <c r="F208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30" i="4"/>
  <c r="F230" i="4" s="1"/>
  <c r="E231" i="4"/>
  <c r="F231" i="4" s="1"/>
  <c r="E232" i="4"/>
  <c r="F232" i="4" s="1"/>
  <c r="E233" i="4"/>
  <c r="F233" i="4" s="1"/>
  <c r="E234" i="4"/>
  <c r="F234" i="4" s="1"/>
  <c r="E235" i="4"/>
  <c r="F235" i="4" s="1"/>
  <c r="E236" i="4"/>
  <c r="F236" i="4" s="1"/>
  <c r="E237" i="4"/>
  <c r="F237" i="4" s="1"/>
  <c r="E238" i="4"/>
  <c r="F238" i="4" s="1"/>
  <c r="E239" i="4"/>
  <c r="F239" i="4" s="1"/>
  <c r="E240" i="4"/>
  <c r="F240" i="4" s="1"/>
  <c r="E241" i="4"/>
  <c r="F241" i="4" s="1"/>
  <c r="E242" i="4"/>
  <c r="F242" i="4" s="1"/>
  <c r="E243" i="4"/>
  <c r="F243" i="4" s="1"/>
  <c r="E244" i="4"/>
  <c r="F244" i="4" s="1"/>
  <c r="E245" i="4"/>
  <c r="F245" i="4" s="1"/>
  <c r="E246" i="4"/>
  <c r="F246" i="4" s="1"/>
  <c r="E247" i="4"/>
  <c r="F247" i="4" s="1"/>
  <c r="E248" i="4"/>
  <c r="F248" i="4" s="1"/>
  <c r="E249" i="4"/>
  <c r="F249" i="4" s="1"/>
  <c r="E250" i="4"/>
  <c r="F250" i="4" s="1"/>
  <c r="E251" i="4"/>
  <c r="F251" i="4" s="1"/>
  <c r="E252" i="4"/>
  <c r="F252" i="4" s="1"/>
  <c r="E253" i="4"/>
  <c r="F253" i="4" s="1"/>
  <c r="E254" i="4"/>
  <c r="F254" i="4" s="1"/>
  <c r="E255" i="4"/>
  <c r="F255" i="4" s="1"/>
  <c r="E256" i="4"/>
  <c r="F256" i="4" s="1"/>
  <c r="E257" i="4"/>
  <c r="F257" i="4" s="1"/>
  <c r="E258" i="4"/>
  <c r="F258" i="4" s="1"/>
  <c r="E259" i="4"/>
  <c r="F259" i="4" s="1"/>
  <c r="E260" i="4"/>
  <c r="F260" i="4" s="1"/>
  <c r="E261" i="4"/>
  <c r="F261" i="4" s="1"/>
  <c r="E262" i="4"/>
  <c r="F262" i="4" s="1"/>
  <c r="E263" i="4"/>
  <c r="F263" i="4" s="1"/>
  <c r="E264" i="4"/>
  <c r="F264" i="4" s="1"/>
  <c r="E265" i="4"/>
  <c r="F265" i="4" s="1"/>
  <c r="E266" i="4"/>
  <c r="F266" i="4" s="1"/>
  <c r="E267" i="4"/>
  <c r="F267" i="4" s="1"/>
  <c r="E268" i="4"/>
  <c r="F268" i="4" s="1"/>
  <c r="E269" i="4"/>
  <c r="F269" i="4" s="1"/>
  <c r="E270" i="4"/>
  <c r="F270" i="4" s="1"/>
  <c r="E271" i="4"/>
  <c r="F271" i="4" s="1"/>
  <c r="E272" i="4"/>
  <c r="F272" i="4" s="1"/>
  <c r="E273" i="4"/>
  <c r="F273" i="4" s="1"/>
  <c r="E274" i="4"/>
  <c r="F274" i="4" s="1"/>
  <c r="E275" i="4"/>
  <c r="F275" i="4" s="1"/>
  <c r="E276" i="4"/>
  <c r="F276" i="4" s="1"/>
  <c r="E277" i="4"/>
  <c r="F277" i="4" s="1"/>
  <c r="E278" i="4"/>
  <c r="F278" i="4" s="1"/>
  <c r="E279" i="4"/>
  <c r="F279" i="4" s="1"/>
  <c r="E280" i="4"/>
  <c r="F280" i="4" s="1"/>
  <c r="E281" i="4"/>
  <c r="F281" i="4" s="1"/>
  <c r="E282" i="4"/>
  <c r="F282" i="4" s="1"/>
  <c r="E283" i="4"/>
  <c r="F283" i="4" s="1"/>
  <c r="E284" i="4"/>
  <c r="F284" i="4" s="1"/>
  <c r="E285" i="4"/>
  <c r="F285" i="4" s="1"/>
  <c r="E286" i="4"/>
  <c r="F286" i="4" s="1"/>
  <c r="E287" i="4"/>
  <c r="F287" i="4" s="1"/>
  <c r="E288" i="4"/>
  <c r="F288" i="4" s="1"/>
  <c r="E289" i="4"/>
  <c r="F289" i="4" s="1"/>
  <c r="E290" i="4"/>
  <c r="F290" i="4" s="1"/>
  <c r="E291" i="4"/>
  <c r="F291" i="4" s="1"/>
  <c r="E292" i="4"/>
  <c r="F292" i="4" s="1"/>
  <c r="E293" i="4"/>
  <c r="F293" i="4" s="1"/>
  <c r="E294" i="4"/>
  <c r="F294" i="4" s="1"/>
  <c r="E295" i="4"/>
  <c r="F295" i="4" s="1"/>
  <c r="E296" i="4"/>
  <c r="F296" i="4" s="1"/>
  <c r="E297" i="4"/>
  <c r="F297" i="4" s="1"/>
  <c r="E298" i="4"/>
  <c r="F298" i="4" s="1"/>
  <c r="E299" i="4"/>
  <c r="F299" i="4" s="1"/>
  <c r="E300" i="4"/>
  <c r="F300" i="4" s="1"/>
  <c r="E301" i="4"/>
  <c r="F301" i="4" s="1"/>
  <c r="E302" i="4"/>
  <c r="F302" i="4" s="1"/>
  <c r="E303" i="4"/>
  <c r="F303" i="4" s="1"/>
  <c r="E304" i="4"/>
  <c r="F304" i="4" s="1"/>
  <c r="E305" i="4"/>
  <c r="F305" i="4" s="1"/>
  <c r="E5" i="4"/>
  <c r="F5" i="4" s="1"/>
  <c r="O6" i="6"/>
  <c r="P6" i="6" s="1"/>
  <c r="O7" i="6"/>
  <c r="P7" i="6" s="1"/>
  <c r="O8" i="6"/>
  <c r="P8" i="6" s="1"/>
  <c r="O9" i="6"/>
  <c r="P9" i="6" s="1"/>
  <c r="O10" i="6"/>
  <c r="P10" i="6" s="1"/>
  <c r="O11" i="6"/>
  <c r="P11" i="6" s="1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 s="1"/>
  <c r="O46" i="6"/>
  <c r="P46" i="6" s="1"/>
  <c r="O47" i="6"/>
  <c r="P47" i="6" s="1"/>
  <c r="O48" i="6"/>
  <c r="P48" i="6" s="1"/>
  <c r="O49" i="6"/>
  <c r="P49" i="6" s="1"/>
  <c r="O50" i="6"/>
  <c r="P50" i="6" s="1"/>
  <c r="O51" i="6"/>
  <c r="P51" i="6" s="1"/>
  <c r="O52" i="6"/>
  <c r="P52" i="6" s="1"/>
  <c r="O53" i="6"/>
  <c r="P53" i="6" s="1"/>
  <c r="O54" i="6"/>
  <c r="P54" i="6" s="1"/>
  <c r="O55" i="6"/>
  <c r="P55" i="6" s="1"/>
  <c r="O56" i="6"/>
  <c r="P56" i="6" s="1"/>
  <c r="O57" i="6"/>
  <c r="P57" i="6" s="1"/>
  <c r="O58" i="6"/>
  <c r="P58" i="6" s="1"/>
  <c r="O59" i="6"/>
  <c r="P59" i="6" s="1"/>
  <c r="O60" i="6"/>
  <c r="P60" i="6" s="1"/>
  <c r="O61" i="6"/>
  <c r="P61" i="6" s="1"/>
  <c r="O62" i="6"/>
  <c r="P62" i="6" s="1"/>
  <c r="O63" i="6"/>
  <c r="P63" i="6" s="1"/>
  <c r="O64" i="6"/>
  <c r="P64" i="6" s="1"/>
  <c r="O65" i="6"/>
  <c r="P65" i="6" s="1"/>
  <c r="O66" i="6"/>
  <c r="P66" i="6" s="1"/>
  <c r="O67" i="6"/>
  <c r="P67" i="6" s="1"/>
  <c r="O68" i="6"/>
  <c r="P68" i="6" s="1"/>
  <c r="O69" i="6"/>
  <c r="P69" i="6" s="1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O84" i="6"/>
  <c r="P84" i="6" s="1"/>
  <c r="O85" i="6"/>
  <c r="P85" i="6" s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 s="1"/>
  <c r="O98" i="6"/>
  <c r="P98" i="6" s="1"/>
  <c r="O99" i="6"/>
  <c r="P99" i="6" s="1"/>
  <c r="O100" i="6"/>
  <c r="P100" i="6" s="1"/>
  <c r="O101" i="6"/>
  <c r="P101" i="6" s="1"/>
  <c r="O102" i="6"/>
  <c r="P102" i="6" s="1"/>
  <c r="O103" i="6"/>
  <c r="P103" i="6" s="1"/>
  <c r="O104" i="6"/>
  <c r="P104" i="6" s="1"/>
  <c r="O105" i="6"/>
  <c r="P105" i="6" s="1"/>
  <c r="O106" i="6"/>
  <c r="P106" i="6" s="1"/>
  <c r="O107" i="6"/>
  <c r="P107" i="6" s="1"/>
  <c r="O108" i="6"/>
  <c r="P108" i="6" s="1"/>
  <c r="O109" i="6"/>
  <c r="P109" i="6" s="1"/>
  <c r="O110" i="6"/>
  <c r="P110" i="6" s="1"/>
  <c r="O111" i="6"/>
  <c r="P111" i="6" s="1"/>
  <c r="O112" i="6"/>
  <c r="P112" i="6" s="1"/>
  <c r="O113" i="6"/>
  <c r="P113" i="6" s="1"/>
  <c r="O114" i="6"/>
  <c r="P114" i="6" s="1"/>
  <c r="O115" i="6"/>
  <c r="P115" i="6" s="1"/>
  <c r="O116" i="6"/>
  <c r="P116" i="6" s="1"/>
  <c r="O117" i="6"/>
  <c r="P117" i="6" s="1"/>
  <c r="O118" i="6"/>
  <c r="P118" i="6" s="1"/>
  <c r="O119" i="6"/>
  <c r="P119" i="6" s="1"/>
  <c r="O120" i="6"/>
  <c r="P120" i="6" s="1"/>
  <c r="O121" i="6"/>
  <c r="P121" i="6" s="1"/>
  <c r="O122" i="6"/>
  <c r="P122" i="6" s="1"/>
  <c r="O123" i="6"/>
  <c r="P123" i="6" s="1"/>
  <c r="O124" i="6"/>
  <c r="P124" i="6" s="1"/>
  <c r="O125" i="6"/>
  <c r="P125" i="6" s="1"/>
  <c r="O126" i="6"/>
  <c r="P126" i="6" s="1"/>
  <c r="O127" i="6"/>
  <c r="P127" i="6" s="1"/>
  <c r="O128" i="6"/>
  <c r="P128" i="6" s="1"/>
  <c r="O129" i="6"/>
  <c r="P129" i="6" s="1"/>
  <c r="O130" i="6"/>
  <c r="P130" i="6" s="1"/>
  <c r="O131" i="6"/>
  <c r="P131" i="6" s="1"/>
  <c r="O132" i="6"/>
  <c r="P132" i="6" s="1"/>
  <c r="O133" i="6"/>
  <c r="P133" i="6" s="1"/>
  <c r="O134" i="6"/>
  <c r="P134" i="6" s="1"/>
  <c r="O135" i="6"/>
  <c r="P135" i="6" s="1"/>
  <c r="O136" i="6"/>
  <c r="P136" i="6" s="1"/>
  <c r="O137" i="6"/>
  <c r="P137" i="6" s="1"/>
  <c r="O138" i="6"/>
  <c r="P138" i="6" s="1"/>
  <c r="O139" i="6"/>
  <c r="P139" i="6" s="1"/>
  <c r="O140" i="6"/>
  <c r="P140" i="6" s="1"/>
  <c r="O141" i="6"/>
  <c r="P141" i="6" s="1"/>
  <c r="O142" i="6"/>
  <c r="P142" i="6" s="1"/>
  <c r="O143" i="6"/>
  <c r="P143" i="6" s="1"/>
  <c r="O144" i="6"/>
  <c r="P144" i="6" s="1"/>
  <c r="O145" i="6"/>
  <c r="P145" i="6" s="1"/>
  <c r="O146" i="6"/>
  <c r="P146" i="6" s="1"/>
  <c r="O147" i="6"/>
  <c r="P147" i="6" s="1"/>
  <c r="O148" i="6"/>
  <c r="P148" i="6" s="1"/>
  <c r="O149" i="6"/>
  <c r="P149" i="6" s="1"/>
  <c r="O150" i="6"/>
  <c r="P150" i="6" s="1"/>
  <c r="O151" i="6"/>
  <c r="P151" i="6" s="1"/>
  <c r="O152" i="6"/>
  <c r="P152" i="6" s="1"/>
  <c r="O153" i="6"/>
  <c r="P153" i="6" s="1"/>
  <c r="O154" i="6"/>
  <c r="P154" i="6" s="1"/>
  <c r="O155" i="6"/>
  <c r="P155" i="6" s="1"/>
  <c r="O156" i="6"/>
  <c r="P156" i="6" s="1"/>
  <c r="O157" i="6"/>
  <c r="P157" i="6" s="1"/>
  <c r="O158" i="6"/>
  <c r="P158" i="6" s="1"/>
  <c r="O159" i="6"/>
  <c r="P159" i="6" s="1"/>
  <c r="O160" i="6"/>
  <c r="P160" i="6" s="1"/>
  <c r="O161" i="6"/>
  <c r="P161" i="6" s="1"/>
  <c r="O162" i="6"/>
  <c r="P162" i="6" s="1"/>
  <c r="O163" i="6"/>
  <c r="P163" i="6" s="1"/>
  <c r="O164" i="6"/>
  <c r="P164" i="6" s="1"/>
  <c r="O165" i="6"/>
  <c r="P165" i="6" s="1"/>
  <c r="O166" i="6"/>
  <c r="P166" i="6" s="1"/>
  <c r="O167" i="6"/>
  <c r="P167" i="6" s="1"/>
  <c r="O168" i="6"/>
  <c r="P168" i="6" s="1"/>
  <c r="O169" i="6"/>
  <c r="P169" i="6" s="1"/>
  <c r="O170" i="6"/>
  <c r="P170" i="6" s="1"/>
  <c r="O171" i="6"/>
  <c r="P171" i="6" s="1"/>
  <c r="O172" i="6"/>
  <c r="P172" i="6" s="1"/>
  <c r="O173" i="6"/>
  <c r="P173" i="6" s="1"/>
  <c r="O174" i="6"/>
  <c r="P174" i="6" s="1"/>
  <c r="O175" i="6"/>
  <c r="P175" i="6" s="1"/>
  <c r="O176" i="6"/>
  <c r="P176" i="6" s="1"/>
  <c r="O177" i="6"/>
  <c r="P177" i="6" s="1"/>
  <c r="O178" i="6"/>
  <c r="P178" i="6" s="1"/>
  <c r="O179" i="6"/>
  <c r="P179" i="6" s="1"/>
  <c r="O180" i="6"/>
  <c r="P180" i="6" s="1"/>
  <c r="O181" i="6"/>
  <c r="P181" i="6" s="1"/>
  <c r="O182" i="6"/>
  <c r="P182" i="6" s="1"/>
  <c r="O183" i="6"/>
  <c r="P183" i="6" s="1"/>
  <c r="O184" i="6"/>
  <c r="P184" i="6" s="1"/>
  <c r="O185" i="6"/>
  <c r="P185" i="6" s="1"/>
  <c r="O186" i="6"/>
  <c r="P186" i="6" s="1"/>
  <c r="O187" i="6"/>
  <c r="P187" i="6" s="1"/>
  <c r="O188" i="6"/>
  <c r="P188" i="6" s="1"/>
  <c r="O189" i="6"/>
  <c r="P189" i="6" s="1"/>
  <c r="O190" i="6"/>
  <c r="P190" i="6" s="1"/>
  <c r="O191" i="6"/>
  <c r="P191" i="6" s="1"/>
  <c r="O192" i="6"/>
  <c r="P192" i="6" s="1"/>
  <c r="O193" i="6"/>
  <c r="P193" i="6" s="1"/>
  <c r="O194" i="6"/>
  <c r="P194" i="6" s="1"/>
  <c r="O195" i="6"/>
  <c r="P195" i="6" s="1"/>
  <c r="O196" i="6"/>
  <c r="P196" i="6" s="1"/>
  <c r="O197" i="6"/>
  <c r="P197" i="6" s="1"/>
  <c r="O198" i="6"/>
  <c r="P198" i="6" s="1"/>
  <c r="O199" i="6"/>
  <c r="P199" i="6" s="1"/>
  <c r="O200" i="6"/>
  <c r="P200" i="6" s="1"/>
  <c r="O201" i="6"/>
  <c r="P201" i="6" s="1"/>
  <c r="O202" i="6"/>
  <c r="P202" i="6" s="1"/>
  <c r="O203" i="6"/>
  <c r="P203" i="6" s="1"/>
  <c r="O204" i="6"/>
  <c r="P204" i="6" s="1"/>
  <c r="T6" i="6"/>
  <c r="T7" i="6"/>
  <c r="T8" i="6"/>
  <c r="S9" i="6"/>
  <c r="T9" i="6" s="1"/>
  <c r="S10" i="6"/>
  <c r="T10" i="6" s="1"/>
  <c r="S11" i="6"/>
  <c r="T11" i="6" s="1"/>
  <c r="S12" i="6"/>
  <c r="T12" i="6" s="1"/>
  <c r="S13" i="6"/>
  <c r="T13" i="6" s="1"/>
  <c r="S14" i="6"/>
  <c r="T14" i="6" s="1"/>
  <c r="S15" i="6"/>
  <c r="T15" i="6" s="1"/>
  <c r="S16" i="6"/>
  <c r="T16" i="6" s="1"/>
  <c r="S17" i="6"/>
  <c r="T17" i="6" s="1"/>
  <c r="S18" i="6"/>
  <c r="T18" i="6" s="1"/>
  <c r="S19" i="6"/>
  <c r="T19" i="6" s="1"/>
  <c r="S20" i="6"/>
  <c r="T20" i="6" s="1"/>
  <c r="S21" i="6"/>
  <c r="T21" i="6" s="1"/>
  <c r="S22" i="6"/>
  <c r="T22" i="6" s="1"/>
  <c r="S23" i="6"/>
  <c r="T23" i="6" s="1"/>
  <c r="S24" i="6"/>
  <c r="T24" i="6" s="1"/>
  <c r="S25" i="6"/>
  <c r="T25" i="6" s="1"/>
  <c r="S26" i="6"/>
  <c r="T26" i="6" s="1"/>
  <c r="S27" i="6"/>
  <c r="T27" i="6" s="1"/>
  <c r="S28" i="6"/>
  <c r="T28" i="6" s="1"/>
  <c r="S29" i="6"/>
  <c r="T29" i="6" s="1"/>
  <c r="S30" i="6"/>
  <c r="T30" i="6" s="1"/>
  <c r="S31" i="6"/>
  <c r="T31" i="6" s="1"/>
  <c r="S32" i="6"/>
  <c r="T32" i="6" s="1"/>
  <c r="S33" i="6"/>
  <c r="T33" i="6" s="1"/>
  <c r="S34" i="6"/>
  <c r="T34" i="6" s="1"/>
  <c r="S35" i="6"/>
  <c r="T35" i="6" s="1"/>
  <c r="S36" i="6"/>
  <c r="T36" i="6" s="1"/>
  <c r="S37" i="6"/>
  <c r="T37" i="6" s="1"/>
  <c r="S38" i="6"/>
  <c r="T38" i="6" s="1"/>
  <c r="S39" i="6"/>
  <c r="T39" i="6" s="1"/>
  <c r="S40" i="6"/>
  <c r="T40" i="6" s="1"/>
  <c r="S41" i="6"/>
  <c r="T41" i="6" s="1"/>
  <c r="S42" i="6"/>
  <c r="T42" i="6" s="1"/>
  <c r="S43" i="6"/>
  <c r="T43" i="6" s="1"/>
  <c r="S44" i="6"/>
  <c r="T44" i="6" s="1"/>
  <c r="S45" i="6"/>
  <c r="T45" i="6" s="1"/>
  <c r="S46" i="6"/>
  <c r="T46" i="6" s="1"/>
  <c r="S47" i="6"/>
  <c r="T47" i="6" s="1"/>
  <c r="S48" i="6"/>
  <c r="T48" i="6" s="1"/>
  <c r="S49" i="6"/>
  <c r="T49" i="6" s="1"/>
  <c r="S50" i="6"/>
  <c r="T50" i="6" s="1"/>
  <c r="S51" i="6"/>
  <c r="T51" i="6" s="1"/>
  <c r="S52" i="6"/>
  <c r="T52" i="6" s="1"/>
  <c r="S53" i="6"/>
  <c r="T53" i="6" s="1"/>
  <c r="S54" i="6"/>
  <c r="T54" i="6" s="1"/>
  <c r="S55" i="6"/>
  <c r="T55" i="6" s="1"/>
  <c r="S56" i="6"/>
  <c r="T56" i="6" s="1"/>
  <c r="S57" i="6"/>
  <c r="T57" i="6" s="1"/>
  <c r="S58" i="6"/>
  <c r="T58" i="6" s="1"/>
  <c r="S59" i="6"/>
  <c r="T59" i="6" s="1"/>
  <c r="S60" i="6"/>
  <c r="T60" i="6" s="1"/>
  <c r="S61" i="6"/>
  <c r="T61" i="6" s="1"/>
  <c r="S62" i="6"/>
  <c r="T62" i="6" s="1"/>
  <c r="S63" i="6"/>
  <c r="T63" i="6" s="1"/>
  <c r="S64" i="6"/>
  <c r="T64" i="6" s="1"/>
  <c r="S65" i="6"/>
  <c r="T65" i="6" s="1"/>
  <c r="S66" i="6"/>
  <c r="T66" i="6" s="1"/>
  <c r="S67" i="6"/>
  <c r="T67" i="6" s="1"/>
  <c r="S68" i="6"/>
  <c r="T68" i="6" s="1"/>
  <c r="S69" i="6"/>
  <c r="T69" i="6" s="1"/>
  <c r="S70" i="6"/>
  <c r="T70" i="6" s="1"/>
  <c r="S71" i="6"/>
  <c r="T71" i="6" s="1"/>
  <c r="S72" i="6"/>
  <c r="T72" i="6" s="1"/>
  <c r="S73" i="6"/>
  <c r="T73" i="6" s="1"/>
  <c r="S74" i="6"/>
  <c r="T74" i="6" s="1"/>
  <c r="S75" i="6"/>
  <c r="T75" i="6" s="1"/>
  <c r="S76" i="6"/>
  <c r="T76" i="6" s="1"/>
  <c r="S77" i="6"/>
  <c r="T77" i="6" s="1"/>
  <c r="S78" i="6"/>
  <c r="T78" i="6" s="1"/>
  <c r="S79" i="6"/>
  <c r="T79" i="6" s="1"/>
  <c r="S80" i="6"/>
  <c r="T80" i="6" s="1"/>
  <c r="S81" i="6"/>
  <c r="T81" i="6" s="1"/>
  <c r="S82" i="6"/>
  <c r="T82" i="6" s="1"/>
  <c r="S83" i="6"/>
  <c r="T83" i="6" s="1"/>
  <c r="S84" i="6"/>
  <c r="T84" i="6" s="1"/>
  <c r="S85" i="6"/>
  <c r="T85" i="6" s="1"/>
  <c r="S86" i="6"/>
  <c r="T86" i="6" s="1"/>
  <c r="S87" i="6"/>
  <c r="T87" i="6" s="1"/>
  <c r="S88" i="6"/>
  <c r="T88" i="6" s="1"/>
  <c r="S89" i="6"/>
  <c r="T89" i="6" s="1"/>
  <c r="S90" i="6"/>
  <c r="T90" i="6" s="1"/>
  <c r="S91" i="6"/>
  <c r="T91" i="6" s="1"/>
  <c r="S92" i="6"/>
  <c r="T92" i="6" s="1"/>
  <c r="S93" i="6"/>
  <c r="T93" i="6" s="1"/>
  <c r="S94" i="6"/>
  <c r="T94" i="6" s="1"/>
  <c r="S95" i="6"/>
  <c r="T95" i="6" s="1"/>
  <c r="S96" i="6"/>
  <c r="T96" i="6" s="1"/>
  <c r="S97" i="6"/>
  <c r="T97" i="6" s="1"/>
  <c r="S98" i="6"/>
  <c r="T98" i="6" s="1"/>
  <c r="S99" i="6"/>
  <c r="T99" i="6" s="1"/>
  <c r="S100" i="6"/>
  <c r="T100" i="6" s="1"/>
  <c r="S101" i="6"/>
  <c r="T101" i="6" s="1"/>
  <c r="S102" i="6"/>
  <c r="T102" i="6" s="1"/>
  <c r="S103" i="6"/>
  <c r="T103" i="6" s="1"/>
  <c r="S104" i="6"/>
  <c r="T104" i="6" s="1"/>
  <c r="S105" i="6"/>
  <c r="T105" i="6" s="1"/>
  <c r="S106" i="6"/>
  <c r="T106" i="6" s="1"/>
  <c r="S107" i="6"/>
  <c r="T107" i="6" s="1"/>
  <c r="S108" i="6"/>
  <c r="T108" i="6" s="1"/>
  <c r="S109" i="6"/>
  <c r="T109" i="6" s="1"/>
  <c r="S110" i="6"/>
  <c r="T110" i="6" s="1"/>
  <c r="S111" i="6"/>
  <c r="T111" i="6" s="1"/>
  <c r="S112" i="6"/>
  <c r="T112" i="6" s="1"/>
  <c r="S113" i="6"/>
  <c r="T113" i="6" s="1"/>
  <c r="S114" i="6"/>
  <c r="T114" i="6" s="1"/>
  <c r="S115" i="6"/>
  <c r="T115" i="6" s="1"/>
  <c r="S116" i="6"/>
  <c r="T116" i="6" s="1"/>
  <c r="S117" i="6"/>
  <c r="T117" i="6" s="1"/>
  <c r="S118" i="6"/>
  <c r="T118" i="6" s="1"/>
  <c r="S119" i="6"/>
  <c r="T119" i="6" s="1"/>
  <c r="S120" i="6"/>
  <c r="T120" i="6" s="1"/>
  <c r="S121" i="6"/>
  <c r="T121" i="6" s="1"/>
  <c r="S122" i="6"/>
  <c r="T122" i="6" s="1"/>
  <c r="S123" i="6"/>
  <c r="T123" i="6" s="1"/>
  <c r="S124" i="6"/>
  <c r="T124" i="6" s="1"/>
  <c r="S125" i="6"/>
  <c r="T125" i="6" s="1"/>
  <c r="S126" i="6"/>
  <c r="T126" i="6" s="1"/>
  <c r="S127" i="6"/>
  <c r="T127" i="6" s="1"/>
  <c r="S128" i="6"/>
  <c r="T128" i="6" s="1"/>
  <c r="S129" i="6"/>
  <c r="T129" i="6" s="1"/>
  <c r="S130" i="6"/>
  <c r="T130" i="6" s="1"/>
  <c r="S131" i="6"/>
  <c r="T131" i="6" s="1"/>
  <c r="S132" i="6"/>
  <c r="T132" i="6" s="1"/>
  <c r="S133" i="6"/>
  <c r="T133" i="6" s="1"/>
  <c r="S134" i="6"/>
  <c r="T134" i="6" s="1"/>
  <c r="S135" i="6"/>
  <c r="T135" i="6" s="1"/>
  <c r="S136" i="6"/>
  <c r="T136" i="6" s="1"/>
  <c r="S137" i="6"/>
  <c r="T137" i="6" s="1"/>
  <c r="S138" i="6"/>
  <c r="T138" i="6" s="1"/>
  <c r="S139" i="6"/>
  <c r="T139" i="6" s="1"/>
  <c r="S140" i="6"/>
  <c r="T140" i="6" s="1"/>
  <c r="S141" i="6"/>
  <c r="T141" i="6" s="1"/>
  <c r="S142" i="6"/>
  <c r="T142" i="6" s="1"/>
  <c r="S143" i="6"/>
  <c r="T143" i="6" s="1"/>
  <c r="S144" i="6"/>
  <c r="T144" i="6" s="1"/>
  <c r="S145" i="6"/>
  <c r="T145" i="6" s="1"/>
  <c r="S146" i="6"/>
  <c r="T146" i="6" s="1"/>
  <c r="S147" i="6"/>
  <c r="T147" i="6" s="1"/>
  <c r="S148" i="6"/>
  <c r="T148" i="6" s="1"/>
  <c r="S149" i="6"/>
  <c r="T149" i="6" s="1"/>
  <c r="S150" i="6"/>
  <c r="T150" i="6" s="1"/>
  <c r="S151" i="6"/>
  <c r="T151" i="6" s="1"/>
  <c r="S152" i="6"/>
  <c r="T152" i="6" s="1"/>
  <c r="S153" i="6"/>
  <c r="T153" i="6" s="1"/>
  <c r="S154" i="6"/>
  <c r="T154" i="6" s="1"/>
  <c r="S155" i="6"/>
  <c r="T155" i="6" s="1"/>
  <c r="S156" i="6"/>
  <c r="T156" i="6" s="1"/>
  <c r="S157" i="6"/>
  <c r="T157" i="6" s="1"/>
  <c r="S158" i="6"/>
  <c r="T158" i="6" s="1"/>
  <c r="S159" i="6"/>
  <c r="T159" i="6" s="1"/>
  <c r="S160" i="6"/>
  <c r="T160" i="6" s="1"/>
  <c r="S161" i="6"/>
  <c r="T161" i="6" s="1"/>
  <c r="S162" i="6"/>
  <c r="T162" i="6" s="1"/>
  <c r="S163" i="6"/>
  <c r="T163" i="6" s="1"/>
  <c r="S164" i="6"/>
  <c r="T164" i="6" s="1"/>
  <c r="S165" i="6"/>
  <c r="T165" i="6" s="1"/>
  <c r="S166" i="6"/>
  <c r="T166" i="6" s="1"/>
  <c r="S167" i="6"/>
  <c r="T167" i="6" s="1"/>
  <c r="S168" i="6"/>
  <c r="T168" i="6" s="1"/>
  <c r="S169" i="6"/>
  <c r="T169" i="6" s="1"/>
  <c r="S170" i="6"/>
  <c r="T170" i="6" s="1"/>
  <c r="S171" i="6"/>
  <c r="T171" i="6" s="1"/>
  <c r="S172" i="6"/>
  <c r="T172" i="6" s="1"/>
  <c r="S173" i="6"/>
  <c r="T173" i="6" s="1"/>
  <c r="S174" i="6"/>
  <c r="T174" i="6" s="1"/>
  <c r="S175" i="6"/>
  <c r="T175" i="6" s="1"/>
  <c r="S176" i="6"/>
  <c r="T176" i="6" s="1"/>
  <c r="S177" i="6"/>
  <c r="T177" i="6" s="1"/>
  <c r="S178" i="6"/>
  <c r="T178" i="6" s="1"/>
  <c r="S179" i="6"/>
  <c r="T179" i="6" s="1"/>
  <c r="S180" i="6"/>
  <c r="T180" i="6" s="1"/>
  <c r="S181" i="6"/>
  <c r="T181" i="6" s="1"/>
  <c r="S182" i="6"/>
  <c r="T182" i="6" s="1"/>
  <c r="S183" i="6"/>
  <c r="T183" i="6" s="1"/>
  <c r="S184" i="6"/>
  <c r="T184" i="6" s="1"/>
  <c r="S185" i="6"/>
  <c r="T185" i="6" s="1"/>
  <c r="S186" i="6"/>
  <c r="T186" i="6" s="1"/>
  <c r="S187" i="6"/>
  <c r="T187" i="6" s="1"/>
  <c r="S188" i="6"/>
  <c r="T188" i="6" s="1"/>
  <c r="S189" i="6"/>
  <c r="T189" i="6" s="1"/>
  <c r="S190" i="6"/>
  <c r="T190" i="6" s="1"/>
  <c r="S191" i="6"/>
  <c r="T191" i="6" s="1"/>
  <c r="S192" i="6"/>
  <c r="T192" i="6" s="1"/>
  <c r="S193" i="6"/>
  <c r="T193" i="6" s="1"/>
  <c r="S194" i="6"/>
  <c r="T194" i="6" s="1"/>
  <c r="S195" i="6"/>
  <c r="T195" i="6" s="1"/>
  <c r="S196" i="6"/>
  <c r="T196" i="6" s="1"/>
  <c r="S197" i="6"/>
  <c r="T197" i="6" s="1"/>
  <c r="S198" i="6"/>
  <c r="T198" i="6" s="1"/>
  <c r="S199" i="6"/>
  <c r="T199" i="6" s="1"/>
  <c r="S200" i="6"/>
  <c r="T200" i="6" s="1"/>
  <c r="S201" i="6"/>
  <c r="T201" i="6" s="1"/>
  <c r="S202" i="6"/>
  <c r="T202" i="6" s="1"/>
  <c r="S203" i="6"/>
  <c r="T203" i="6" s="1"/>
  <c r="S204" i="6"/>
  <c r="T204" i="6" s="1"/>
  <c r="W6" i="6"/>
  <c r="X6" i="6" s="1"/>
  <c r="X7" i="6"/>
  <c r="W8" i="6"/>
  <c r="X8" i="6" s="1"/>
  <c r="AD8" i="6" s="1"/>
  <c r="W9" i="6"/>
  <c r="X9" i="6" s="1"/>
  <c r="AD9" i="6" s="1"/>
  <c r="W10" i="6"/>
  <c r="X10" i="6" s="1"/>
  <c r="AD10" i="6" s="1"/>
  <c r="W11" i="6"/>
  <c r="X11" i="6" s="1"/>
  <c r="AD11" i="6" s="1"/>
  <c r="W12" i="6"/>
  <c r="X12" i="6" s="1"/>
  <c r="AD12" i="6" s="1"/>
  <c r="W13" i="6"/>
  <c r="X13" i="6" s="1"/>
  <c r="AD13" i="6" s="1"/>
  <c r="W14" i="6"/>
  <c r="X14" i="6" s="1"/>
  <c r="W15" i="6"/>
  <c r="X15" i="6" s="1"/>
  <c r="W16" i="6"/>
  <c r="X16" i="6" s="1"/>
  <c r="AD16" i="6" s="1"/>
  <c r="W17" i="6"/>
  <c r="X17" i="6" s="1"/>
  <c r="AD17" i="6" s="1"/>
  <c r="W18" i="6"/>
  <c r="X18" i="6" s="1"/>
  <c r="W19" i="6"/>
  <c r="X19" i="6" s="1"/>
  <c r="AD19" i="6" s="1"/>
  <c r="W20" i="6"/>
  <c r="X20" i="6" s="1"/>
  <c r="W21" i="6"/>
  <c r="X21" i="6" s="1"/>
  <c r="AD21" i="6" s="1"/>
  <c r="W22" i="6"/>
  <c r="X22" i="6" s="1"/>
  <c r="AD22" i="6" s="1"/>
  <c r="W23" i="6"/>
  <c r="X23" i="6" s="1"/>
  <c r="AD23" i="6" s="1"/>
  <c r="W24" i="6"/>
  <c r="X24" i="6" s="1"/>
  <c r="W25" i="6"/>
  <c r="X25" i="6" s="1"/>
  <c r="W26" i="6"/>
  <c r="X26" i="6" s="1"/>
  <c r="AD26" i="6" s="1"/>
  <c r="W27" i="6"/>
  <c r="X27" i="6" s="1"/>
  <c r="W28" i="6"/>
  <c r="X28" i="6" s="1"/>
  <c r="AD28" i="6" s="1"/>
  <c r="W29" i="6"/>
  <c r="X29" i="6" s="1"/>
  <c r="AD29" i="6" s="1"/>
  <c r="W30" i="6"/>
  <c r="X30" i="6" s="1"/>
  <c r="W31" i="6"/>
  <c r="X31" i="6" s="1"/>
  <c r="AD31" i="6" s="1"/>
  <c r="W32" i="6"/>
  <c r="X32" i="6" s="1"/>
  <c r="AD32" i="6" s="1"/>
  <c r="W33" i="6"/>
  <c r="X33" i="6" s="1"/>
  <c r="AD33" i="6" s="1"/>
  <c r="W34" i="6"/>
  <c r="X34" i="6" s="1"/>
  <c r="AD34" i="6" s="1"/>
  <c r="W35" i="6"/>
  <c r="X35" i="6" s="1"/>
  <c r="AD35" i="6" s="1"/>
  <c r="W36" i="6"/>
  <c r="X36" i="6" s="1"/>
  <c r="AD36" i="6" s="1"/>
  <c r="W37" i="6"/>
  <c r="X37" i="6" s="1"/>
  <c r="AD37" i="6" s="1"/>
  <c r="W38" i="6"/>
  <c r="X38" i="6" s="1"/>
  <c r="W39" i="6"/>
  <c r="X39" i="6" s="1"/>
  <c r="AD39" i="6" s="1"/>
  <c r="W40" i="6"/>
  <c r="X40" i="6" s="1"/>
  <c r="W41" i="6"/>
  <c r="X41" i="6" s="1"/>
  <c r="AD41" i="6" s="1"/>
  <c r="W42" i="6"/>
  <c r="X42" i="6" s="1"/>
  <c r="AD42" i="6" s="1"/>
  <c r="W43" i="6"/>
  <c r="X43" i="6" s="1"/>
  <c r="AD43" i="6" s="1"/>
  <c r="W44" i="6"/>
  <c r="X44" i="6" s="1"/>
  <c r="W45" i="6"/>
  <c r="X45" i="6" s="1"/>
  <c r="AD45" i="6" s="1"/>
  <c r="W46" i="6"/>
  <c r="X46" i="6" s="1"/>
  <c r="W47" i="6"/>
  <c r="X47" i="6" s="1"/>
  <c r="AD47" i="6" s="1"/>
  <c r="W48" i="6"/>
  <c r="X48" i="6" s="1"/>
  <c r="W49" i="6"/>
  <c r="X49" i="6" s="1"/>
  <c r="W50" i="6"/>
  <c r="X50" i="6" s="1"/>
  <c r="AD50" i="6" s="1"/>
  <c r="W51" i="6"/>
  <c r="X51" i="6" s="1"/>
  <c r="AD51" i="6" s="1"/>
  <c r="W52" i="6"/>
  <c r="X52" i="6" s="1"/>
  <c r="AD52" i="6" s="1"/>
  <c r="W53" i="6"/>
  <c r="X53" i="6" s="1"/>
  <c r="W54" i="6"/>
  <c r="X54" i="6" s="1"/>
  <c r="W55" i="6"/>
  <c r="X55" i="6" s="1"/>
  <c r="W56" i="6"/>
  <c r="X56" i="6" s="1"/>
  <c r="AD56" i="6" s="1"/>
  <c r="W57" i="6"/>
  <c r="X57" i="6" s="1"/>
  <c r="AD57" i="6" s="1"/>
  <c r="W58" i="6"/>
  <c r="X58" i="6" s="1"/>
  <c r="AD58" i="6" s="1"/>
  <c r="W59" i="6"/>
  <c r="X59" i="6" s="1"/>
  <c r="AD59" i="6" s="1"/>
  <c r="W60" i="6"/>
  <c r="X60" i="6" s="1"/>
  <c r="AD60" i="6" s="1"/>
  <c r="W61" i="6"/>
  <c r="X61" i="6" s="1"/>
  <c r="AD61" i="6" s="1"/>
  <c r="W62" i="6"/>
  <c r="X62" i="6" s="1"/>
  <c r="AD62" i="6" s="1"/>
  <c r="W63" i="6"/>
  <c r="X63" i="6" s="1"/>
  <c r="W64" i="6"/>
  <c r="X64" i="6" s="1"/>
  <c r="AD64" i="6" s="1"/>
  <c r="W65" i="6"/>
  <c r="X65" i="6" s="1"/>
  <c r="AD65" i="6" s="1"/>
  <c r="W66" i="6"/>
  <c r="X66" i="6" s="1"/>
  <c r="AD66" i="6" s="1"/>
  <c r="W67" i="6"/>
  <c r="X67" i="6" s="1"/>
  <c r="AD67" i="6" s="1"/>
  <c r="W68" i="6"/>
  <c r="X68" i="6" s="1"/>
  <c r="W69" i="6"/>
  <c r="X69" i="6" s="1"/>
  <c r="AD69" i="6" s="1"/>
  <c r="W70" i="6"/>
  <c r="X70" i="6" s="1"/>
  <c r="W71" i="6"/>
  <c r="X71" i="6" s="1"/>
  <c r="AD71" i="6" s="1"/>
  <c r="W72" i="6"/>
  <c r="X72" i="6" s="1"/>
  <c r="W73" i="6"/>
  <c r="X73" i="6" s="1"/>
  <c r="AD73" i="6" s="1"/>
  <c r="W74" i="6"/>
  <c r="X74" i="6" s="1"/>
  <c r="AD74" i="6" s="1"/>
  <c r="W75" i="6"/>
  <c r="X75" i="6" s="1"/>
  <c r="AD75" i="6" s="1"/>
  <c r="W76" i="6"/>
  <c r="X76" i="6" s="1"/>
  <c r="W77" i="6"/>
  <c r="X77" i="6" s="1"/>
  <c r="W78" i="6"/>
  <c r="X78" i="6" s="1"/>
  <c r="AD78" i="6" s="1"/>
  <c r="W79" i="6"/>
  <c r="X79" i="6" s="1"/>
  <c r="AD79" i="6" s="1"/>
  <c r="W80" i="6"/>
  <c r="X80" i="6" s="1"/>
  <c r="W81" i="6"/>
  <c r="X81" i="6" s="1"/>
  <c r="W82" i="6"/>
  <c r="X82" i="6" s="1"/>
  <c r="W83" i="6"/>
  <c r="X83" i="6" s="1"/>
  <c r="AD83" i="6" s="1"/>
  <c r="W84" i="6"/>
  <c r="X84" i="6" s="1"/>
  <c r="AD84" i="6" s="1"/>
  <c r="W85" i="6"/>
  <c r="X85" i="6" s="1"/>
  <c r="W86" i="6"/>
  <c r="X86" i="6" s="1"/>
  <c r="AD86" i="6" s="1"/>
  <c r="W87" i="6"/>
  <c r="X87" i="6" s="1"/>
  <c r="AD87" i="6" s="1"/>
  <c r="W88" i="6"/>
  <c r="X88" i="6" s="1"/>
  <c r="AD88" i="6" s="1"/>
  <c r="W89" i="6"/>
  <c r="X89" i="6" s="1"/>
  <c r="AD89" i="6" s="1"/>
  <c r="W90" i="6"/>
  <c r="X90" i="6" s="1"/>
  <c r="AD90" i="6" s="1"/>
  <c r="W91" i="6"/>
  <c r="X91" i="6" s="1"/>
  <c r="AD91" i="6" s="1"/>
  <c r="W92" i="6"/>
  <c r="X92" i="6" s="1"/>
  <c r="W93" i="6"/>
  <c r="X93" i="6" s="1"/>
  <c r="W94" i="6"/>
  <c r="X94" i="6" s="1"/>
  <c r="W95" i="6"/>
  <c r="X95" i="6" s="1"/>
  <c r="AD95" i="6" s="1"/>
  <c r="W96" i="6"/>
  <c r="X96" i="6" s="1"/>
  <c r="AD96" i="6" s="1"/>
  <c r="W97" i="6"/>
  <c r="X97" i="6" s="1"/>
  <c r="W98" i="6"/>
  <c r="X98" i="6" s="1"/>
  <c r="W99" i="6"/>
  <c r="X99" i="6" s="1"/>
  <c r="W100" i="6"/>
  <c r="X100" i="6" s="1"/>
  <c r="AD100" i="6" s="1"/>
  <c r="W101" i="6"/>
  <c r="X101" i="6" s="1"/>
  <c r="AD101" i="6" s="1"/>
  <c r="W102" i="6"/>
  <c r="X102" i="6" s="1"/>
  <c r="AD102" i="6" s="1"/>
  <c r="W103" i="6"/>
  <c r="X103" i="6" s="1"/>
  <c r="AD103" i="6" s="1"/>
  <c r="W104" i="6"/>
  <c r="X104" i="6" s="1"/>
  <c r="AD104" i="6" s="1"/>
  <c r="W105" i="6"/>
  <c r="X105" i="6" s="1"/>
  <c r="AD105" i="6" s="1"/>
  <c r="W106" i="6"/>
  <c r="X106" i="6" s="1"/>
  <c r="AD106" i="6" s="1"/>
  <c r="W107" i="6"/>
  <c r="X107" i="6" s="1"/>
  <c r="AD107" i="6" s="1"/>
  <c r="W108" i="6"/>
  <c r="X108" i="6" s="1"/>
  <c r="W109" i="6"/>
  <c r="X109" i="6" s="1"/>
  <c r="W110" i="6"/>
  <c r="X110" i="6" s="1"/>
  <c r="AD110" i="6" s="1"/>
  <c r="W111" i="6"/>
  <c r="X111" i="6" s="1"/>
  <c r="AD111" i="6" s="1"/>
  <c r="W112" i="6"/>
  <c r="X112" i="6" s="1"/>
  <c r="AD112" i="6" s="1"/>
  <c r="W113" i="6"/>
  <c r="X113" i="6" s="1"/>
  <c r="W114" i="6"/>
  <c r="X114" i="6" s="1"/>
  <c r="AD114" i="6" s="1"/>
  <c r="W115" i="6"/>
  <c r="X115" i="6" s="1"/>
  <c r="W116" i="6"/>
  <c r="X116" i="6" s="1"/>
  <c r="AD116" i="6" s="1"/>
  <c r="W117" i="6"/>
  <c r="X117" i="6" s="1"/>
  <c r="AD117" i="6" s="1"/>
  <c r="W118" i="6"/>
  <c r="X118" i="6" s="1"/>
  <c r="W119" i="6"/>
  <c r="X119" i="6" s="1"/>
  <c r="AD119" i="6" s="1"/>
  <c r="W120" i="6"/>
  <c r="X120" i="6" s="1"/>
  <c r="AD120" i="6" s="1"/>
  <c r="W121" i="6"/>
  <c r="X121" i="6" s="1"/>
  <c r="AD121" i="6" s="1"/>
  <c r="W122" i="6"/>
  <c r="X122" i="6" s="1"/>
  <c r="AD122" i="6" s="1"/>
  <c r="W123" i="6"/>
  <c r="X123" i="6" s="1"/>
  <c r="AD123" i="6" s="1"/>
  <c r="W124" i="6"/>
  <c r="X124" i="6" s="1"/>
  <c r="W125" i="6"/>
  <c r="X125" i="6" s="1"/>
  <c r="W126" i="6"/>
  <c r="X126" i="6" s="1"/>
  <c r="AD126" i="6" s="1"/>
  <c r="W127" i="6"/>
  <c r="X127" i="6" s="1"/>
  <c r="AD127" i="6" s="1"/>
  <c r="W128" i="6"/>
  <c r="X128" i="6" s="1"/>
  <c r="W129" i="6"/>
  <c r="X129" i="6" s="1"/>
  <c r="W130" i="6"/>
  <c r="X130" i="6" s="1"/>
  <c r="AD130" i="6" s="1"/>
  <c r="W131" i="6"/>
  <c r="X131" i="6" s="1"/>
  <c r="W132" i="6"/>
  <c r="X132" i="6" s="1"/>
  <c r="W133" i="6"/>
  <c r="X133" i="6" s="1"/>
  <c r="W134" i="6"/>
  <c r="X134" i="6" s="1"/>
  <c r="AD134" i="6" s="1"/>
  <c r="W135" i="6"/>
  <c r="X135" i="6" s="1"/>
  <c r="W136" i="6"/>
  <c r="X136" i="6" s="1"/>
  <c r="W137" i="6"/>
  <c r="X137" i="6" s="1"/>
  <c r="AD137" i="6" s="1"/>
  <c r="W138" i="6"/>
  <c r="X138" i="6" s="1"/>
  <c r="W139" i="6"/>
  <c r="X139" i="6" s="1"/>
  <c r="AD139" i="6" s="1"/>
  <c r="W140" i="6"/>
  <c r="X140" i="6" s="1"/>
  <c r="AD140" i="6" s="1"/>
  <c r="W141" i="6"/>
  <c r="X141" i="6" s="1"/>
  <c r="W142" i="6"/>
  <c r="X142" i="6" s="1"/>
  <c r="AD142" i="6" s="1"/>
  <c r="W143" i="6"/>
  <c r="X143" i="6" s="1"/>
  <c r="AD143" i="6" s="1"/>
  <c r="W144" i="6"/>
  <c r="X144" i="6" s="1"/>
  <c r="AD144" i="6" s="1"/>
  <c r="W145" i="6"/>
  <c r="X145" i="6" s="1"/>
  <c r="AD145" i="6" s="1"/>
  <c r="W146" i="6"/>
  <c r="X146" i="6" s="1"/>
  <c r="AD146" i="6" s="1"/>
  <c r="W147" i="6"/>
  <c r="X147" i="6" s="1"/>
  <c r="W148" i="6"/>
  <c r="X148" i="6" s="1"/>
  <c r="AD148" i="6" s="1"/>
  <c r="W149" i="6"/>
  <c r="X149" i="6" s="1"/>
  <c r="AD149" i="6" s="1"/>
  <c r="W150" i="6"/>
  <c r="X150" i="6" s="1"/>
  <c r="AD150" i="6" s="1"/>
  <c r="W151" i="6"/>
  <c r="X151" i="6" s="1"/>
  <c r="AD151" i="6" s="1"/>
  <c r="W152" i="6"/>
  <c r="X152" i="6" s="1"/>
  <c r="AD152" i="6" s="1"/>
  <c r="W153" i="6"/>
  <c r="X153" i="6" s="1"/>
  <c r="W154" i="6"/>
  <c r="X154" i="6" s="1"/>
  <c r="W155" i="6"/>
  <c r="X155" i="6" s="1"/>
  <c r="AD155" i="6" s="1"/>
  <c r="W156" i="6"/>
  <c r="X156" i="6" s="1"/>
  <c r="W157" i="6"/>
  <c r="X157" i="6" s="1"/>
  <c r="W158" i="6"/>
  <c r="X158" i="6" s="1"/>
  <c r="W159" i="6"/>
  <c r="X159" i="6" s="1"/>
  <c r="W160" i="6"/>
  <c r="X160" i="6" s="1"/>
  <c r="W161" i="6"/>
  <c r="X161" i="6" s="1"/>
  <c r="AD161" i="6" s="1"/>
  <c r="W162" i="6"/>
  <c r="X162" i="6" s="1"/>
  <c r="AD162" i="6" s="1"/>
  <c r="W163" i="6"/>
  <c r="X163" i="6" s="1"/>
  <c r="AD163" i="6" s="1"/>
  <c r="W164" i="6"/>
  <c r="X164" i="6" s="1"/>
  <c r="AD164" i="6" s="1"/>
  <c r="W165" i="6"/>
  <c r="X165" i="6" s="1"/>
  <c r="AD165" i="6" s="1"/>
  <c r="W166" i="6"/>
  <c r="X166" i="6" s="1"/>
  <c r="AD166" i="6" s="1"/>
  <c r="W167" i="6"/>
  <c r="X167" i="6" s="1"/>
  <c r="AD167" i="6" s="1"/>
  <c r="W168" i="6"/>
  <c r="X168" i="6" s="1"/>
  <c r="AD168" i="6" s="1"/>
  <c r="W169" i="6"/>
  <c r="X169" i="6" s="1"/>
  <c r="AD169" i="6" s="1"/>
  <c r="W170" i="6"/>
  <c r="X170" i="6" s="1"/>
  <c r="W171" i="6"/>
  <c r="X171" i="6" s="1"/>
  <c r="AD171" i="6" s="1"/>
  <c r="W172" i="6"/>
  <c r="X172" i="6" s="1"/>
  <c r="W173" i="6"/>
  <c r="X173" i="6" s="1"/>
  <c r="W174" i="6"/>
  <c r="X174" i="6" s="1"/>
  <c r="AD174" i="6" s="1"/>
  <c r="W175" i="6"/>
  <c r="X175" i="6" s="1"/>
  <c r="AD175" i="6" s="1"/>
  <c r="W176" i="6"/>
  <c r="X176" i="6" s="1"/>
  <c r="AD176" i="6" s="1"/>
  <c r="W177" i="6"/>
  <c r="X177" i="6" s="1"/>
  <c r="AD177" i="6" s="1"/>
  <c r="W178" i="6"/>
  <c r="X178" i="6" s="1"/>
  <c r="W179" i="6"/>
  <c r="X179" i="6" s="1"/>
  <c r="W180" i="6"/>
  <c r="X180" i="6" s="1"/>
  <c r="AD180" i="6" s="1"/>
  <c r="W181" i="6"/>
  <c r="X181" i="6" s="1"/>
  <c r="AD181" i="6" s="1"/>
  <c r="W182" i="6"/>
  <c r="X182" i="6" s="1"/>
  <c r="AD182" i="6" s="1"/>
  <c r="W183" i="6"/>
  <c r="X183" i="6" s="1"/>
  <c r="W184" i="6"/>
  <c r="X184" i="6" s="1"/>
  <c r="AD184" i="6" s="1"/>
  <c r="W185" i="6"/>
  <c r="X185" i="6" s="1"/>
  <c r="AD185" i="6" s="1"/>
  <c r="W186" i="6"/>
  <c r="X186" i="6" s="1"/>
  <c r="W187" i="6"/>
  <c r="X187" i="6" s="1"/>
  <c r="W188" i="6"/>
  <c r="X188" i="6" s="1"/>
  <c r="AD188" i="6" s="1"/>
  <c r="W189" i="6"/>
  <c r="X189" i="6" s="1"/>
  <c r="W190" i="6"/>
  <c r="X190" i="6" s="1"/>
  <c r="AD190" i="6" s="1"/>
  <c r="W191" i="6"/>
  <c r="X191" i="6" s="1"/>
  <c r="AD191" i="6" s="1"/>
  <c r="W192" i="6"/>
  <c r="X192" i="6" s="1"/>
  <c r="W193" i="6"/>
  <c r="X193" i="6" s="1"/>
  <c r="AD193" i="6" s="1"/>
  <c r="W194" i="6"/>
  <c r="X194" i="6" s="1"/>
  <c r="AD194" i="6" s="1"/>
  <c r="W195" i="6"/>
  <c r="X195" i="6" s="1"/>
  <c r="AD195" i="6" s="1"/>
  <c r="W196" i="6"/>
  <c r="X196" i="6" s="1"/>
  <c r="AD196" i="6" s="1"/>
  <c r="W197" i="6"/>
  <c r="X197" i="6" s="1"/>
  <c r="AD197" i="6" s="1"/>
  <c r="W198" i="6"/>
  <c r="X198" i="6" s="1"/>
  <c r="AD198" i="6" s="1"/>
  <c r="W199" i="6"/>
  <c r="X199" i="6" s="1"/>
  <c r="AD199" i="6" s="1"/>
  <c r="W200" i="6"/>
  <c r="X200" i="6" s="1"/>
  <c r="AD200" i="6" s="1"/>
  <c r="W201" i="6"/>
  <c r="X201" i="6" s="1"/>
  <c r="AD201" i="6" s="1"/>
  <c r="W202" i="6"/>
  <c r="X202" i="6" s="1"/>
  <c r="AD202" i="6" s="1"/>
  <c r="W203" i="6"/>
  <c r="X203" i="6" s="1"/>
  <c r="AD203" i="6" s="1"/>
  <c r="W204" i="6"/>
  <c r="X204" i="6" s="1"/>
  <c r="AD204" i="6" s="1"/>
  <c r="AA6" i="6"/>
  <c r="AB6" i="6" s="1"/>
  <c r="AD6" i="6" s="1"/>
  <c r="AA7" i="6"/>
  <c r="AB7" i="6" s="1"/>
  <c r="AD7" i="6" s="1"/>
  <c r="AA8" i="6"/>
  <c r="AB8" i="6" s="1"/>
  <c r="AA9" i="6"/>
  <c r="AB9" i="6" s="1"/>
  <c r="AA10" i="6"/>
  <c r="AB10" i="6" s="1"/>
  <c r="AA11" i="6"/>
  <c r="AB11" i="6" s="1"/>
  <c r="AA12" i="6"/>
  <c r="AB12" i="6" s="1"/>
  <c r="AA13" i="6"/>
  <c r="AB13" i="6" s="1"/>
  <c r="AA14" i="6"/>
  <c r="AB14" i="6" s="1"/>
  <c r="AD14" i="6" s="1"/>
  <c r="AA15" i="6"/>
  <c r="AB15" i="6" s="1"/>
  <c r="AD15" i="6" s="1"/>
  <c r="AA16" i="6"/>
  <c r="AB16" i="6" s="1"/>
  <c r="AA17" i="6"/>
  <c r="AB17" i="6" s="1"/>
  <c r="AA18" i="6"/>
  <c r="AB18" i="6" s="1"/>
  <c r="AD18" i="6" s="1"/>
  <c r="AA19" i="6"/>
  <c r="AB19" i="6" s="1"/>
  <c r="AA20" i="6"/>
  <c r="AB20" i="6" s="1"/>
  <c r="AD20" i="6" s="1"/>
  <c r="AA21" i="6"/>
  <c r="AB21" i="6" s="1"/>
  <c r="AA22" i="6"/>
  <c r="AB22" i="6" s="1"/>
  <c r="AA23" i="6"/>
  <c r="AB23" i="6" s="1"/>
  <c r="AA24" i="6"/>
  <c r="AB24" i="6" s="1"/>
  <c r="AD24" i="6" s="1"/>
  <c r="AA25" i="6"/>
  <c r="AB25" i="6" s="1"/>
  <c r="AD25" i="6" s="1"/>
  <c r="AA26" i="6"/>
  <c r="AB26" i="6" s="1"/>
  <c r="AA27" i="6"/>
  <c r="AB27" i="6" s="1"/>
  <c r="AD27" i="6" s="1"/>
  <c r="AA28" i="6"/>
  <c r="AB28" i="6" s="1"/>
  <c r="AA29" i="6"/>
  <c r="AB29" i="6" s="1"/>
  <c r="AA30" i="6"/>
  <c r="AB30" i="6" s="1"/>
  <c r="AD30" i="6" s="1"/>
  <c r="AA31" i="6"/>
  <c r="AB31" i="6" s="1"/>
  <c r="AA32" i="6"/>
  <c r="AB32" i="6" s="1"/>
  <c r="AA33" i="6"/>
  <c r="AB33" i="6" s="1"/>
  <c r="AA34" i="6"/>
  <c r="AB34" i="6" s="1"/>
  <c r="AA35" i="6"/>
  <c r="AB35" i="6" s="1"/>
  <c r="AA36" i="6"/>
  <c r="AB36" i="6" s="1"/>
  <c r="AA37" i="6"/>
  <c r="AB37" i="6" s="1"/>
  <c r="AA38" i="6"/>
  <c r="AB38" i="6" s="1"/>
  <c r="AD38" i="6" s="1"/>
  <c r="AA39" i="6"/>
  <c r="AB39" i="6" s="1"/>
  <c r="AA40" i="6"/>
  <c r="AB40" i="6" s="1"/>
  <c r="AD40" i="6" s="1"/>
  <c r="AA41" i="6"/>
  <c r="AB41" i="6" s="1"/>
  <c r="AA42" i="6"/>
  <c r="AB42" i="6" s="1"/>
  <c r="AA43" i="6"/>
  <c r="AB43" i="6" s="1"/>
  <c r="AA44" i="6"/>
  <c r="AB44" i="6" s="1"/>
  <c r="AD44" i="6" s="1"/>
  <c r="AA45" i="6"/>
  <c r="AB45" i="6" s="1"/>
  <c r="AA46" i="6"/>
  <c r="AB46" i="6" s="1"/>
  <c r="AD46" i="6" s="1"/>
  <c r="AA47" i="6"/>
  <c r="AB47" i="6" s="1"/>
  <c r="AA48" i="6"/>
  <c r="AB48" i="6" s="1"/>
  <c r="AD48" i="6" s="1"/>
  <c r="AA49" i="6"/>
  <c r="AB49" i="6" s="1"/>
  <c r="AD49" i="6" s="1"/>
  <c r="AA50" i="6"/>
  <c r="AB50" i="6" s="1"/>
  <c r="AA51" i="6"/>
  <c r="AB51" i="6" s="1"/>
  <c r="AA52" i="6"/>
  <c r="AB52" i="6" s="1"/>
  <c r="AA53" i="6"/>
  <c r="AB53" i="6" s="1"/>
  <c r="AD53" i="6" s="1"/>
  <c r="AA54" i="6"/>
  <c r="AB54" i="6" s="1"/>
  <c r="AD54" i="6" s="1"/>
  <c r="AA55" i="6"/>
  <c r="AB55" i="6" s="1"/>
  <c r="AD55" i="6" s="1"/>
  <c r="AA56" i="6"/>
  <c r="AB56" i="6" s="1"/>
  <c r="AA57" i="6"/>
  <c r="AB57" i="6" s="1"/>
  <c r="AA58" i="6"/>
  <c r="AB58" i="6" s="1"/>
  <c r="AA59" i="6"/>
  <c r="AB59" i="6" s="1"/>
  <c r="AA60" i="6"/>
  <c r="AB60" i="6" s="1"/>
  <c r="AA61" i="6"/>
  <c r="AB61" i="6" s="1"/>
  <c r="AA62" i="6"/>
  <c r="AB62" i="6" s="1"/>
  <c r="AA63" i="6"/>
  <c r="AB63" i="6" s="1"/>
  <c r="AD63" i="6" s="1"/>
  <c r="AA64" i="6"/>
  <c r="AB64" i="6" s="1"/>
  <c r="AA65" i="6"/>
  <c r="AB65" i="6" s="1"/>
  <c r="AA66" i="6"/>
  <c r="AB66" i="6" s="1"/>
  <c r="AA67" i="6"/>
  <c r="AB67" i="6" s="1"/>
  <c r="AA68" i="6"/>
  <c r="AB68" i="6" s="1"/>
  <c r="AD68" i="6" s="1"/>
  <c r="AA69" i="6"/>
  <c r="AB69" i="6" s="1"/>
  <c r="AA70" i="6"/>
  <c r="AB70" i="6" s="1"/>
  <c r="AD70" i="6" s="1"/>
  <c r="AA71" i="6"/>
  <c r="AB71" i="6" s="1"/>
  <c r="AA72" i="6"/>
  <c r="AB72" i="6" s="1"/>
  <c r="AD72" i="6" s="1"/>
  <c r="AA73" i="6"/>
  <c r="AB73" i="6" s="1"/>
  <c r="AA74" i="6"/>
  <c r="AB74" i="6" s="1"/>
  <c r="AA75" i="6"/>
  <c r="AB75" i="6" s="1"/>
  <c r="AA76" i="6"/>
  <c r="AB76" i="6" s="1"/>
  <c r="AD76" i="6" s="1"/>
  <c r="AA77" i="6"/>
  <c r="AB77" i="6" s="1"/>
  <c r="AD77" i="6" s="1"/>
  <c r="AA78" i="6"/>
  <c r="AB78" i="6" s="1"/>
  <c r="AA79" i="6"/>
  <c r="AB79" i="6" s="1"/>
  <c r="AA80" i="6"/>
  <c r="AB80" i="6" s="1"/>
  <c r="AD80" i="6" s="1"/>
  <c r="AA81" i="6"/>
  <c r="AB81" i="6" s="1"/>
  <c r="AD81" i="6" s="1"/>
  <c r="AA82" i="6"/>
  <c r="AB82" i="6" s="1"/>
  <c r="AD82" i="6" s="1"/>
  <c r="AA83" i="6"/>
  <c r="AB83" i="6" s="1"/>
  <c r="AA84" i="6"/>
  <c r="AB84" i="6" s="1"/>
  <c r="AA85" i="6"/>
  <c r="AB85" i="6" s="1"/>
  <c r="AD85" i="6" s="1"/>
  <c r="AA86" i="6"/>
  <c r="AB86" i="6" s="1"/>
  <c r="AA87" i="6"/>
  <c r="AB87" i="6" s="1"/>
  <c r="AA88" i="6"/>
  <c r="AB88" i="6" s="1"/>
  <c r="AA89" i="6"/>
  <c r="AB89" i="6" s="1"/>
  <c r="AA90" i="6"/>
  <c r="AB90" i="6" s="1"/>
  <c r="AA91" i="6"/>
  <c r="AB91" i="6" s="1"/>
  <c r="AA92" i="6"/>
  <c r="AB92" i="6" s="1"/>
  <c r="AD92" i="6" s="1"/>
  <c r="AA93" i="6"/>
  <c r="AB93" i="6" s="1"/>
  <c r="AD93" i="6" s="1"/>
  <c r="AA94" i="6"/>
  <c r="AB94" i="6" s="1"/>
  <c r="AD94" i="6" s="1"/>
  <c r="AA95" i="6"/>
  <c r="AB95" i="6" s="1"/>
  <c r="AA96" i="6"/>
  <c r="AB96" i="6" s="1"/>
  <c r="AA97" i="6"/>
  <c r="AB97" i="6" s="1"/>
  <c r="AD97" i="6" s="1"/>
  <c r="AA98" i="6"/>
  <c r="AB98" i="6" s="1"/>
  <c r="AD98" i="6" s="1"/>
  <c r="AA99" i="6"/>
  <c r="AB99" i="6" s="1"/>
  <c r="AD99" i="6" s="1"/>
  <c r="AA100" i="6"/>
  <c r="AB100" i="6" s="1"/>
  <c r="AA101" i="6"/>
  <c r="AB101" i="6" s="1"/>
  <c r="AA102" i="6"/>
  <c r="AB102" i="6" s="1"/>
  <c r="AA103" i="6"/>
  <c r="AB103" i="6" s="1"/>
  <c r="AA104" i="6"/>
  <c r="AB104" i="6" s="1"/>
  <c r="AA105" i="6"/>
  <c r="AB105" i="6" s="1"/>
  <c r="AA106" i="6"/>
  <c r="AB106" i="6" s="1"/>
  <c r="AA107" i="6"/>
  <c r="AB107" i="6" s="1"/>
  <c r="AA108" i="6"/>
  <c r="AB108" i="6" s="1"/>
  <c r="AD108" i="6" s="1"/>
  <c r="AA109" i="6"/>
  <c r="AB109" i="6" s="1"/>
  <c r="AD109" i="6" s="1"/>
  <c r="AA110" i="6"/>
  <c r="AB110" i="6" s="1"/>
  <c r="AA111" i="6"/>
  <c r="AB111" i="6" s="1"/>
  <c r="AA112" i="6"/>
  <c r="AB112" i="6" s="1"/>
  <c r="AA113" i="6"/>
  <c r="AB113" i="6" s="1"/>
  <c r="AD113" i="6" s="1"/>
  <c r="AA114" i="6"/>
  <c r="AB114" i="6" s="1"/>
  <c r="AA115" i="6"/>
  <c r="AB115" i="6" s="1"/>
  <c r="AD115" i="6" s="1"/>
  <c r="AA116" i="6"/>
  <c r="AB116" i="6" s="1"/>
  <c r="AA117" i="6"/>
  <c r="AB117" i="6" s="1"/>
  <c r="AA118" i="6"/>
  <c r="AB118" i="6" s="1"/>
  <c r="AD118" i="6" s="1"/>
  <c r="AA119" i="6"/>
  <c r="AB119" i="6" s="1"/>
  <c r="AA120" i="6"/>
  <c r="AB120" i="6" s="1"/>
  <c r="AA121" i="6"/>
  <c r="AB121" i="6" s="1"/>
  <c r="AA122" i="6"/>
  <c r="AB122" i="6" s="1"/>
  <c r="AA123" i="6"/>
  <c r="AB123" i="6" s="1"/>
  <c r="AA124" i="6"/>
  <c r="AB124" i="6" s="1"/>
  <c r="AD124" i="6" s="1"/>
  <c r="AA125" i="6"/>
  <c r="AB125" i="6" s="1"/>
  <c r="AD125" i="6" s="1"/>
  <c r="AA126" i="6"/>
  <c r="AB126" i="6" s="1"/>
  <c r="AA127" i="6"/>
  <c r="AB127" i="6" s="1"/>
  <c r="AA128" i="6"/>
  <c r="AB128" i="6" s="1"/>
  <c r="AD128" i="6" s="1"/>
  <c r="AA129" i="6"/>
  <c r="AB129" i="6" s="1"/>
  <c r="AD129" i="6" s="1"/>
  <c r="AA130" i="6"/>
  <c r="AB130" i="6" s="1"/>
  <c r="AA131" i="6"/>
  <c r="AB131" i="6" s="1"/>
  <c r="AD131" i="6" s="1"/>
  <c r="AA132" i="6"/>
  <c r="AB132" i="6" s="1"/>
  <c r="AD132" i="6" s="1"/>
  <c r="AA133" i="6"/>
  <c r="AB133" i="6" s="1"/>
  <c r="AD133" i="6" s="1"/>
  <c r="AA134" i="6"/>
  <c r="AB134" i="6" s="1"/>
  <c r="AA135" i="6"/>
  <c r="AB135" i="6" s="1"/>
  <c r="AD135" i="6" s="1"/>
  <c r="AA136" i="6"/>
  <c r="AB136" i="6" s="1"/>
  <c r="AD136" i="6" s="1"/>
  <c r="AA137" i="6"/>
  <c r="AB137" i="6" s="1"/>
  <c r="AA138" i="6"/>
  <c r="AB138" i="6" s="1"/>
  <c r="AD138" i="6" s="1"/>
  <c r="AA139" i="6"/>
  <c r="AB139" i="6" s="1"/>
  <c r="AA140" i="6"/>
  <c r="AB140" i="6" s="1"/>
  <c r="AA141" i="6"/>
  <c r="AB141" i="6" s="1"/>
  <c r="AD141" i="6" s="1"/>
  <c r="AA142" i="6"/>
  <c r="AB142" i="6" s="1"/>
  <c r="AA143" i="6"/>
  <c r="AB143" i="6" s="1"/>
  <c r="AA144" i="6"/>
  <c r="AB144" i="6" s="1"/>
  <c r="AA145" i="6"/>
  <c r="AB145" i="6" s="1"/>
  <c r="AA146" i="6"/>
  <c r="AB146" i="6" s="1"/>
  <c r="AA147" i="6"/>
  <c r="AB147" i="6" s="1"/>
  <c r="AD147" i="6" s="1"/>
  <c r="AA148" i="6"/>
  <c r="AB148" i="6" s="1"/>
  <c r="AA149" i="6"/>
  <c r="AB149" i="6" s="1"/>
  <c r="AA150" i="6"/>
  <c r="AB150" i="6" s="1"/>
  <c r="AA151" i="6"/>
  <c r="AB151" i="6" s="1"/>
  <c r="AA152" i="6"/>
  <c r="AB152" i="6" s="1"/>
  <c r="AA153" i="6"/>
  <c r="AB153" i="6" s="1"/>
  <c r="AD153" i="6" s="1"/>
  <c r="AA154" i="6"/>
  <c r="AB154" i="6" s="1"/>
  <c r="AD154" i="6" s="1"/>
  <c r="AA155" i="6"/>
  <c r="AB155" i="6" s="1"/>
  <c r="AA156" i="6"/>
  <c r="AB156" i="6" s="1"/>
  <c r="AD156" i="6" s="1"/>
  <c r="AA157" i="6"/>
  <c r="AB157" i="6" s="1"/>
  <c r="AD157" i="6" s="1"/>
  <c r="AA158" i="6"/>
  <c r="AB158" i="6" s="1"/>
  <c r="AD158" i="6" s="1"/>
  <c r="AA159" i="6"/>
  <c r="AB159" i="6" s="1"/>
  <c r="AD159" i="6" s="1"/>
  <c r="AA160" i="6"/>
  <c r="AB160" i="6" s="1"/>
  <c r="AD160" i="6" s="1"/>
  <c r="AA161" i="6"/>
  <c r="AB161" i="6" s="1"/>
  <c r="AA162" i="6"/>
  <c r="AB162" i="6" s="1"/>
  <c r="AA163" i="6"/>
  <c r="AB163" i="6" s="1"/>
  <c r="AA164" i="6"/>
  <c r="AB164" i="6" s="1"/>
  <c r="AA165" i="6"/>
  <c r="AB165" i="6" s="1"/>
  <c r="AA166" i="6"/>
  <c r="AB166" i="6" s="1"/>
  <c r="AA167" i="6"/>
  <c r="AB167" i="6" s="1"/>
  <c r="AA168" i="6"/>
  <c r="AB168" i="6" s="1"/>
  <c r="AA169" i="6"/>
  <c r="AB169" i="6" s="1"/>
  <c r="AA170" i="6"/>
  <c r="AB170" i="6" s="1"/>
  <c r="AD170" i="6" s="1"/>
  <c r="AA171" i="6"/>
  <c r="AB171" i="6" s="1"/>
  <c r="AA172" i="6"/>
  <c r="AB172" i="6" s="1"/>
  <c r="AD172" i="6" s="1"/>
  <c r="AA173" i="6"/>
  <c r="AB173" i="6" s="1"/>
  <c r="AD173" i="6" s="1"/>
  <c r="AA174" i="6"/>
  <c r="AB174" i="6" s="1"/>
  <c r="AA175" i="6"/>
  <c r="AB175" i="6" s="1"/>
  <c r="AA176" i="6"/>
  <c r="AB176" i="6" s="1"/>
  <c r="AA177" i="6"/>
  <c r="AB177" i="6" s="1"/>
  <c r="AA178" i="6"/>
  <c r="AB178" i="6" s="1"/>
  <c r="AD178" i="6" s="1"/>
  <c r="AA179" i="6"/>
  <c r="AB179" i="6" s="1"/>
  <c r="AD179" i="6" s="1"/>
  <c r="AA180" i="6"/>
  <c r="AB180" i="6" s="1"/>
  <c r="AA181" i="6"/>
  <c r="AB181" i="6" s="1"/>
  <c r="AA182" i="6"/>
  <c r="AB182" i="6" s="1"/>
  <c r="AA183" i="6"/>
  <c r="AB183" i="6" s="1"/>
  <c r="AD183" i="6" s="1"/>
  <c r="AA184" i="6"/>
  <c r="AB184" i="6" s="1"/>
  <c r="AA185" i="6"/>
  <c r="AB185" i="6" s="1"/>
  <c r="AA186" i="6"/>
  <c r="AB186" i="6" s="1"/>
  <c r="AD186" i="6" s="1"/>
  <c r="AA187" i="6"/>
  <c r="AB187" i="6" s="1"/>
  <c r="AD187" i="6" s="1"/>
  <c r="AA188" i="6"/>
  <c r="AB188" i="6" s="1"/>
  <c r="AA189" i="6"/>
  <c r="AB189" i="6" s="1"/>
  <c r="AD189" i="6" s="1"/>
  <c r="AA190" i="6"/>
  <c r="AB190" i="6" s="1"/>
  <c r="AA191" i="6"/>
  <c r="AB191" i="6" s="1"/>
  <c r="AA192" i="6"/>
  <c r="AB192" i="6" s="1"/>
  <c r="AD192" i="6" s="1"/>
  <c r="AA193" i="6"/>
  <c r="AB193" i="6" s="1"/>
  <c r="AA194" i="6"/>
  <c r="AB194" i="6" s="1"/>
  <c r="AA195" i="6"/>
  <c r="AB195" i="6" s="1"/>
  <c r="AA196" i="6"/>
  <c r="AB196" i="6" s="1"/>
  <c r="AA197" i="6"/>
  <c r="AB197" i="6" s="1"/>
  <c r="AA198" i="6"/>
  <c r="AB198" i="6" s="1"/>
  <c r="AA199" i="6"/>
  <c r="AB199" i="6" s="1"/>
  <c r="AA200" i="6"/>
  <c r="AB200" i="6" s="1"/>
  <c r="AA201" i="6"/>
  <c r="AB201" i="6" s="1"/>
  <c r="AA202" i="6"/>
  <c r="AB202" i="6" s="1"/>
  <c r="AA203" i="6"/>
  <c r="AB203" i="6" s="1"/>
  <c r="AA204" i="6"/>
  <c r="AB204" i="6" s="1"/>
  <c r="AA5" i="6"/>
  <c r="AB5" i="6" s="1"/>
  <c r="W5" i="6"/>
  <c r="X5" i="6" s="1"/>
  <c r="AD5" i="6" s="1"/>
  <c r="T5" i="6"/>
  <c r="K5" i="6"/>
  <c r="L5" i="6" s="1"/>
  <c r="K6" i="6"/>
  <c r="L6" i="6" s="1"/>
  <c r="K7" i="6"/>
  <c r="L7" i="6" s="1"/>
  <c r="K8" i="6"/>
  <c r="L8" i="6" s="1"/>
  <c r="K9" i="6"/>
  <c r="L9" i="6" s="1"/>
  <c r="K10" i="6"/>
  <c r="L10" i="6" s="1"/>
  <c r="K11" i="6"/>
  <c r="L11" i="6" s="1"/>
  <c r="K12" i="6"/>
  <c r="L12" i="6" s="1"/>
  <c r="K13" i="6"/>
  <c r="L13" i="6" s="1"/>
  <c r="K14" i="6"/>
  <c r="L14" i="6" s="1"/>
  <c r="K15" i="6"/>
  <c r="L15" i="6" s="1"/>
  <c r="K16" i="6"/>
  <c r="L16" i="6" s="1"/>
  <c r="K17" i="6"/>
  <c r="L17" i="6" s="1"/>
  <c r="K18" i="6"/>
  <c r="L18" i="6" s="1"/>
  <c r="K19" i="6"/>
  <c r="L19" i="6" s="1"/>
  <c r="K20" i="6"/>
  <c r="L20" i="6" s="1"/>
  <c r="K21" i="6"/>
  <c r="L21" i="6" s="1"/>
  <c r="K22" i="6"/>
  <c r="L22" i="6" s="1"/>
  <c r="K23" i="6"/>
  <c r="L23" i="6" s="1"/>
  <c r="K24" i="6"/>
  <c r="L24" i="6" s="1"/>
  <c r="K25" i="6"/>
  <c r="L25" i="6" s="1"/>
  <c r="K26" i="6"/>
  <c r="L26" i="6" s="1"/>
  <c r="K27" i="6"/>
  <c r="L27" i="6" s="1"/>
  <c r="K28" i="6"/>
  <c r="L28" i="6" s="1"/>
  <c r="K29" i="6"/>
  <c r="L29" i="6" s="1"/>
  <c r="K30" i="6"/>
  <c r="L30" i="6" s="1"/>
  <c r="K31" i="6"/>
  <c r="L31" i="6" s="1"/>
  <c r="K32" i="6"/>
  <c r="L32" i="6" s="1"/>
  <c r="K33" i="6"/>
  <c r="L33" i="6" s="1"/>
  <c r="K34" i="6"/>
  <c r="L34" i="6" s="1"/>
  <c r="K35" i="6"/>
  <c r="L35" i="6" s="1"/>
  <c r="K36" i="6"/>
  <c r="L36" i="6" s="1"/>
  <c r="K37" i="6"/>
  <c r="L37" i="6" s="1"/>
  <c r="K38" i="6"/>
  <c r="L38" i="6" s="1"/>
  <c r="K39" i="6"/>
  <c r="L39" i="6" s="1"/>
  <c r="K40" i="6"/>
  <c r="L40" i="6" s="1"/>
  <c r="K41" i="6"/>
  <c r="L41" i="6" s="1"/>
  <c r="K42" i="6"/>
  <c r="L42" i="6" s="1"/>
  <c r="K43" i="6"/>
  <c r="L43" i="6" s="1"/>
  <c r="K44" i="6"/>
  <c r="L44" i="6" s="1"/>
  <c r="K45" i="6"/>
  <c r="L45" i="6" s="1"/>
  <c r="K46" i="6"/>
  <c r="L46" i="6" s="1"/>
  <c r="K47" i="6"/>
  <c r="L47" i="6" s="1"/>
  <c r="K48" i="6"/>
  <c r="L48" i="6" s="1"/>
  <c r="K49" i="6"/>
  <c r="L49" i="6" s="1"/>
  <c r="K50" i="6"/>
  <c r="L50" i="6" s="1"/>
  <c r="K51" i="6"/>
  <c r="L51" i="6" s="1"/>
  <c r="K52" i="6"/>
  <c r="L52" i="6" s="1"/>
  <c r="K53" i="6"/>
  <c r="L53" i="6" s="1"/>
  <c r="K54" i="6"/>
  <c r="L54" i="6" s="1"/>
  <c r="K55" i="6"/>
  <c r="L55" i="6" s="1"/>
  <c r="K56" i="6"/>
  <c r="L56" i="6" s="1"/>
  <c r="K57" i="6"/>
  <c r="L57" i="6" s="1"/>
  <c r="K58" i="6"/>
  <c r="L58" i="6" s="1"/>
  <c r="K59" i="6"/>
  <c r="L59" i="6" s="1"/>
  <c r="K60" i="6"/>
  <c r="L60" i="6" s="1"/>
  <c r="K61" i="6"/>
  <c r="L61" i="6" s="1"/>
  <c r="K62" i="6"/>
  <c r="L62" i="6" s="1"/>
  <c r="K63" i="6"/>
  <c r="L63" i="6" s="1"/>
  <c r="K64" i="6"/>
  <c r="L64" i="6" s="1"/>
  <c r="K65" i="6"/>
  <c r="L65" i="6" s="1"/>
  <c r="K66" i="6"/>
  <c r="L66" i="6" s="1"/>
  <c r="K67" i="6"/>
  <c r="L67" i="6" s="1"/>
  <c r="K68" i="6"/>
  <c r="L68" i="6" s="1"/>
  <c r="K69" i="6"/>
  <c r="L69" i="6" s="1"/>
  <c r="K70" i="6"/>
  <c r="L70" i="6" s="1"/>
  <c r="K71" i="6"/>
  <c r="L71" i="6" s="1"/>
  <c r="K72" i="6"/>
  <c r="L72" i="6" s="1"/>
  <c r="K73" i="6"/>
  <c r="L73" i="6" s="1"/>
  <c r="K74" i="6"/>
  <c r="L74" i="6" s="1"/>
  <c r="K75" i="6"/>
  <c r="L75" i="6" s="1"/>
  <c r="K76" i="6"/>
  <c r="L76" i="6" s="1"/>
  <c r="K77" i="6"/>
  <c r="L77" i="6" s="1"/>
  <c r="K78" i="6"/>
  <c r="L78" i="6" s="1"/>
  <c r="K79" i="6"/>
  <c r="L79" i="6" s="1"/>
  <c r="K80" i="6"/>
  <c r="L80" i="6" s="1"/>
  <c r="K81" i="6"/>
  <c r="L81" i="6" s="1"/>
  <c r="K82" i="6"/>
  <c r="L82" i="6" s="1"/>
  <c r="K83" i="6"/>
  <c r="L83" i="6" s="1"/>
  <c r="K84" i="6"/>
  <c r="L84" i="6" s="1"/>
  <c r="K85" i="6"/>
  <c r="L85" i="6" s="1"/>
  <c r="K86" i="6"/>
  <c r="L86" i="6" s="1"/>
  <c r="K87" i="6"/>
  <c r="L87" i="6" s="1"/>
  <c r="K88" i="6"/>
  <c r="L88" i="6" s="1"/>
  <c r="K89" i="6"/>
  <c r="L89" i="6" s="1"/>
  <c r="K90" i="6"/>
  <c r="L90" i="6" s="1"/>
  <c r="K91" i="6"/>
  <c r="L91" i="6" s="1"/>
  <c r="K92" i="6"/>
  <c r="L92" i="6" s="1"/>
  <c r="K93" i="6"/>
  <c r="L93" i="6" s="1"/>
  <c r="K94" i="6"/>
  <c r="L94" i="6" s="1"/>
  <c r="K95" i="6"/>
  <c r="L95" i="6" s="1"/>
  <c r="K96" i="6"/>
  <c r="L96" i="6" s="1"/>
  <c r="K97" i="6"/>
  <c r="L97" i="6" s="1"/>
  <c r="K98" i="6"/>
  <c r="L98" i="6" s="1"/>
  <c r="K99" i="6"/>
  <c r="L99" i="6" s="1"/>
  <c r="K100" i="6"/>
  <c r="L100" i="6" s="1"/>
  <c r="K101" i="6"/>
  <c r="L101" i="6" s="1"/>
  <c r="K102" i="6"/>
  <c r="L102" i="6" s="1"/>
  <c r="K103" i="6"/>
  <c r="L103" i="6" s="1"/>
  <c r="K104" i="6"/>
  <c r="L104" i="6" s="1"/>
  <c r="K105" i="6"/>
  <c r="L105" i="6" s="1"/>
  <c r="K106" i="6"/>
  <c r="L106" i="6" s="1"/>
  <c r="K107" i="6"/>
  <c r="L107" i="6" s="1"/>
  <c r="K108" i="6"/>
  <c r="L108" i="6" s="1"/>
  <c r="K109" i="6"/>
  <c r="L109" i="6" s="1"/>
  <c r="K110" i="6"/>
  <c r="L110" i="6" s="1"/>
  <c r="K111" i="6"/>
  <c r="L111" i="6" s="1"/>
  <c r="K112" i="6"/>
  <c r="L112" i="6" s="1"/>
  <c r="K113" i="6"/>
  <c r="L113" i="6" s="1"/>
  <c r="K114" i="6"/>
  <c r="L114" i="6" s="1"/>
  <c r="K115" i="6"/>
  <c r="L115" i="6" s="1"/>
  <c r="K116" i="6"/>
  <c r="L116" i="6" s="1"/>
  <c r="K117" i="6"/>
  <c r="L117" i="6" s="1"/>
  <c r="K118" i="6"/>
  <c r="L118" i="6" s="1"/>
  <c r="K119" i="6"/>
  <c r="L119" i="6" s="1"/>
  <c r="K120" i="6"/>
  <c r="L120" i="6" s="1"/>
  <c r="K121" i="6"/>
  <c r="L121" i="6" s="1"/>
  <c r="K122" i="6"/>
  <c r="L122" i="6" s="1"/>
  <c r="K123" i="6"/>
  <c r="L123" i="6" s="1"/>
  <c r="K124" i="6"/>
  <c r="L124" i="6" s="1"/>
  <c r="K125" i="6"/>
  <c r="L125" i="6" s="1"/>
  <c r="K126" i="6"/>
  <c r="L126" i="6" s="1"/>
  <c r="K127" i="6"/>
  <c r="L127" i="6" s="1"/>
  <c r="K128" i="6"/>
  <c r="L128" i="6" s="1"/>
  <c r="K129" i="6"/>
  <c r="L129" i="6" s="1"/>
  <c r="K130" i="6"/>
  <c r="L130" i="6" s="1"/>
  <c r="K131" i="6"/>
  <c r="L131" i="6" s="1"/>
  <c r="K132" i="6"/>
  <c r="L132" i="6" s="1"/>
  <c r="K133" i="6"/>
  <c r="L133" i="6" s="1"/>
  <c r="K134" i="6"/>
  <c r="L134" i="6" s="1"/>
  <c r="K135" i="6"/>
  <c r="L135" i="6" s="1"/>
  <c r="K136" i="6"/>
  <c r="L136" i="6" s="1"/>
  <c r="K137" i="6"/>
  <c r="L137" i="6" s="1"/>
  <c r="K138" i="6"/>
  <c r="L138" i="6" s="1"/>
  <c r="K139" i="6"/>
  <c r="L139" i="6" s="1"/>
  <c r="K140" i="6"/>
  <c r="L140" i="6" s="1"/>
  <c r="K141" i="6"/>
  <c r="L141" i="6" s="1"/>
  <c r="K142" i="6"/>
  <c r="L142" i="6" s="1"/>
  <c r="K143" i="6"/>
  <c r="L143" i="6" s="1"/>
  <c r="K144" i="6"/>
  <c r="L144" i="6" s="1"/>
  <c r="K145" i="6"/>
  <c r="L145" i="6" s="1"/>
  <c r="K146" i="6"/>
  <c r="L146" i="6" s="1"/>
  <c r="K147" i="6"/>
  <c r="L147" i="6" s="1"/>
  <c r="K148" i="6"/>
  <c r="L148" i="6" s="1"/>
  <c r="K149" i="6"/>
  <c r="L149" i="6" s="1"/>
  <c r="K150" i="6"/>
  <c r="L150" i="6" s="1"/>
  <c r="K151" i="6"/>
  <c r="L151" i="6" s="1"/>
  <c r="K152" i="6"/>
  <c r="L152" i="6" s="1"/>
  <c r="K153" i="6"/>
  <c r="L153" i="6" s="1"/>
  <c r="K154" i="6"/>
  <c r="L154" i="6" s="1"/>
  <c r="K155" i="6"/>
  <c r="L155" i="6" s="1"/>
  <c r="K156" i="6"/>
  <c r="L156" i="6" s="1"/>
  <c r="K157" i="6"/>
  <c r="L157" i="6" s="1"/>
  <c r="K158" i="6"/>
  <c r="L158" i="6" s="1"/>
  <c r="K159" i="6"/>
  <c r="L159" i="6" s="1"/>
  <c r="K160" i="6"/>
  <c r="L160" i="6" s="1"/>
  <c r="K161" i="6"/>
  <c r="L161" i="6" s="1"/>
  <c r="K162" i="6"/>
  <c r="L162" i="6" s="1"/>
  <c r="K163" i="6"/>
  <c r="L163" i="6" s="1"/>
  <c r="K164" i="6"/>
  <c r="L164" i="6" s="1"/>
  <c r="K165" i="6"/>
  <c r="L165" i="6" s="1"/>
  <c r="K166" i="6"/>
  <c r="L166" i="6" s="1"/>
  <c r="K167" i="6"/>
  <c r="L167" i="6" s="1"/>
  <c r="K168" i="6"/>
  <c r="L168" i="6" s="1"/>
  <c r="K169" i="6"/>
  <c r="L169" i="6" s="1"/>
  <c r="K170" i="6"/>
  <c r="L170" i="6" s="1"/>
  <c r="K171" i="6"/>
  <c r="L171" i="6" s="1"/>
  <c r="K172" i="6"/>
  <c r="L172" i="6" s="1"/>
  <c r="K173" i="6"/>
  <c r="L173" i="6" s="1"/>
  <c r="K174" i="6"/>
  <c r="L174" i="6" s="1"/>
  <c r="K175" i="6"/>
  <c r="L175" i="6" s="1"/>
  <c r="K176" i="6"/>
  <c r="L176" i="6" s="1"/>
  <c r="K177" i="6"/>
  <c r="L177" i="6" s="1"/>
  <c r="K178" i="6"/>
  <c r="L178" i="6" s="1"/>
  <c r="K179" i="6"/>
  <c r="L179" i="6" s="1"/>
  <c r="K180" i="6"/>
  <c r="L180" i="6" s="1"/>
  <c r="K181" i="6"/>
  <c r="L181" i="6" s="1"/>
  <c r="K182" i="6"/>
  <c r="L182" i="6" s="1"/>
  <c r="K183" i="6"/>
  <c r="L183" i="6" s="1"/>
  <c r="K184" i="6"/>
  <c r="L184" i="6" s="1"/>
  <c r="K185" i="6"/>
  <c r="L185" i="6" s="1"/>
  <c r="K186" i="6"/>
  <c r="L186" i="6" s="1"/>
  <c r="K187" i="6"/>
  <c r="L187" i="6" s="1"/>
  <c r="K188" i="6"/>
  <c r="L188" i="6" s="1"/>
  <c r="K189" i="6"/>
  <c r="L189" i="6" s="1"/>
  <c r="K190" i="6"/>
  <c r="L190" i="6" s="1"/>
  <c r="K191" i="6"/>
  <c r="L191" i="6" s="1"/>
  <c r="K192" i="6"/>
  <c r="L192" i="6" s="1"/>
  <c r="K193" i="6"/>
  <c r="L193" i="6" s="1"/>
  <c r="K194" i="6"/>
  <c r="L194" i="6" s="1"/>
  <c r="K195" i="6"/>
  <c r="L195" i="6" s="1"/>
  <c r="K196" i="6"/>
  <c r="L196" i="6" s="1"/>
  <c r="K197" i="6"/>
  <c r="L197" i="6" s="1"/>
  <c r="K198" i="6"/>
  <c r="L198" i="6" s="1"/>
  <c r="K199" i="6"/>
  <c r="L199" i="6" s="1"/>
  <c r="K200" i="6"/>
  <c r="L200" i="6" s="1"/>
  <c r="K201" i="6"/>
  <c r="L201" i="6" s="1"/>
  <c r="K202" i="6"/>
  <c r="L202" i="6" s="1"/>
  <c r="K203" i="6"/>
  <c r="L203" i="6" s="1"/>
  <c r="K204" i="6"/>
  <c r="L204" i="6" s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5" i="6"/>
  <c r="E6" i="6"/>
  <c r="F6" i="6" s="1"/>
  <c r="E7" i="6"/>
  <c r="F7" i="6" s="1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33" i="6"/>
  <c r="F33" i="6" s="1"/>
  <c r="E34" i="6"/>
  <c r="F34" i="6" s="1"/>
  <c r="E35" i="6"/>
  <c r="F35" i="6" s="1"/>
  <c r="E36" i="6"/>
  <c r="F36" i="6" s="1"/>
  <c r="E37" i="6"/>
  <c r="F37" i="6" s="1"/>
  <c r="E38" i="6"/>
  <c r="F38" i="6" s="1"/>
  <c r="E39" i="6"/>
  <c r="F39" i="6" s="1"/>
  <c r="E40" i="6"/>
  <c r="F40" i="6" s="1"/>
  <c r="E41" i="6"/>
  <c r="F41" i="6" s="1"/>
  <c r="E42" i="6"/>
  <c r="F42" i="6" s="1"/>
  <c r="E43" i="6"/>
  <c r="F43" i="6" s="1"/>
  <c r="E44" i="6"/>
  <c r="F44" i="6" s="1"/>
  <c r="E45" i="6"/>
  <c r="F45" i="6" s="1"/>
  <c r="E46" i="6"/>
  <c r="F46" i="6" s="1"/>
  <c r="E47" i="6"/>
  <c r="F47" i="6" s="1"/>
  <c r="E48" i="6"/>
  <c r="F48" i="6" s="1"/>
  <c r="E49" i="6"/>
  <c r="F49" i="6" s="1"/>
  <c r="E50" i="6"/>
  <c r="F50" i="6" s="1"/>
  <c r="E51" i="6"/>
  <c r="F51" i="6" s="1"/>
  <c r="E52" i="6"/>
  <c r="F52" i="6" s="1"/>
  <c r="E53" i="6"/>
  <c r="F53" i="6" s="1"/>
  <c r="E54" i="6"/>
  <c r="F54" i="6" s="1"/>
  <c r="E55" i="6"/>
  <c r="F55" i="6" s="1"/>
  <c r="E56" i="6"/>
  <c r="F56" i="6" s="1"/>
  <c r="E57" i="6"/>
  <c r="F57" i="6" s="1"/>
  <c r="E58" i="6"/>
  <c r="F58" i="6" s="1"/>
  <c r="E59" i="6"/>
  <c r="F59" i="6" s="1"/>
  <c r="E60" i="6"/>
  <c r="F60" i="6" s="1"/>
  <c r="E61" i="6"/>
  <c r="F61" i="6" s="1"/>
  <c r="E62" i="6"/>
  <c r="F62" i="6" s="1"/>
  <c r="E63" i="6"/>
  <c r="F63" i="6" s="1"/>
  <c r="E64" i="6"/>
  <c r="F64" i="6" s="1"/>
  <c r="E65" i="6"/>
  <c r="F65" i="6" s="1"/>
  <c r="E66" i="6"/>
  <c r="F66" i="6" s="1"/>
  <c r="E67" i="6"/>
  <c r="F67" i="6" s="1"/>
  <c r="E68" i="6"/>
  <c r="F68" i="6" s="1"/>
  <c r="E69" i="6"/>
  <c r="F69" i="6" s="1"/>
  <c r="E70" i="6"/>
  <c r="F70" i="6" s="1"/>
  <c r="E71" i="6"/>
  <c r="F71" i="6" s="1"/>
  <c r="E72" i="6"/>
  <c r="F72" i="6" s="1"/>
  <c r="E73" i="6"/>
  <c r="F73" i="6" s="1"/>
  <c r="E74" i="6"/>
  <c r="F74" i="6" s="1"/>
  <c r="E75" i="6"/>
  <c r="F75" i="6" s="1"/>
  <c r="E76" i="6"/>
  <c r="F76" i="6" s="1"/>
  <c r="E77" i="6"/>
  <c r="F77" i="6" s="1"/>
  <c r="E78" i="6"/>
  <c r="F78" i="6" s="1"/>
  <c r="E79" i="6"/>
  <c r="F79" i="6" s="1"/>
  <c r="E80" i="6"/>
  <c r="F80" i="6" s="1"/>
  <c r="E81" i="6"/>
  <c r="F81" i="6" s="1"/>
  <c r="E82" i="6"/>
  <c r="F82" i="6" s="1"/>
  <c r="E83" i="6"/>
  <c r="F83" i="6" s="1"/>
  <c r="E84" i="6"/>
  <c r="F84" i="6" s="1"/>
  <c r="E85" i="6"/>
  <c r="F85" i="6" s="1"/>
  <c r="E86" i="6"/>
  <c r="F86" i="6" s="1"/>
  <c r="E87" i="6"/>
  <c r="F87" i="6" s="1"/>
  <c r="E88" i="6"/>
  <c r="F88" i="6" s="1"/>
  <c r="E89" i="6"/>
  <c r="F89" i="6" s="1"/>
  <c r="E90" i="6"/>
  <c r="F90" i="6" s="1"/>
  <c r="E91" i="6"/>
  <c r="F91" i="6" s="1"/>
  <c r="E92" i="6"/>
  <c r="F92" i="6" s="1"/>
  <c r="E93" i="6"/>
  <c r="F93" i="6" s="1"/>
  <c r="E94" i="6"/>
  <c r="F94" i="6" s="1"/>
  <c r="E95" i="6"/>
  <c r="F95" i="6" s="1"/>
  <c r="E96" i="6"/>
  <c r="F96" i="6" s="1"/>
  <c r="E97" i="6"/>
  <c r="F97" i="6" s="1"/>
  <c r="E98" i="6"/>
  <c r="F98" i="6" s="1"/>
  <c r="E99" i="6"/>
  <c r="F99" i="6" s="1"/>
  <c r="AE99" i="6" s="1"/>
  <c r="E100" i="6"/>
  <c r="F100" i="6" s="1"/>
  <c r="E101" i="6"/>
  <c r="F101" i="6" s="1"/>
  <c r="E102" i="6"/>
  <c r="F102" i="6" s="1"/>
  <c r="E103" i="6"/>
  <c r="F103" i="6" s="1"/>
  <c r="E104" i="6"/>
  <c r="F104" i="6" s="1"/>
  <c r="E105" i="6"/>
  <c r="F105" i="6" s="1"/>
  <c r="E106" i="6"/>
  <c r="F106" i="6" s="1"/>
  <c r="E107" i="6"/>
  <c r="F107" i="6" s="1"/>
  <c r="E108" i="6"/>
  <c r="F108" i="6" s="1"/>
  <c r="E109" i="6"/>
  <c r="F109" i="6" s="1"/>
  <c r="E110" i="6"/>
  <c r="F110" i="6" s="1"/>
  <c r="E111" i="6"/>
  <c r="F111" i="6" s="1"/>
  <c r="E112" i="6"/>
  <c r="F112" i="6" s="1"/>
  <c r="E113" i="6"/>
  <c r="F113" i="6" s="1"/>
  <c r="E114" i="6"/>
  <c r="F114" i="6" s="1"/>
  <c r="E115" i="6"/>
  <c r="F115" i="6" s="1"/>
  <c r="E116" i="6"/>
  <c r="F116" i="6" s="1"/>
  <c r="E117" i="6"/>
  <c r="F117" i="6" s="1"/>
  <c r="E118" i="6"/>
  <c r="F118" i="6" s="1"/>
  <c r="E119" i="6"/>
  <c r="F119" i="6" s="1"/>
  <c r="E120" i="6"/>
  <c r="F120" i="6" s="1"/>
  <c r="E121" i="6"/>
  <c r="F121" i="6" s="1"/>
  <c r="E122" i="6"/>
  <c r="F122" i="6" s="1"/>
  <c r="E123" i="6"/>
  <c r="F123" i="6" s="1"/>
  <c r="E124" i="6"/>
  <c r="F124" i="6" s="1"/>
  <c r="E125" i="6"/>
  <c r="F125" i="6" s="1"/>
  <c r="E126" i="6"/>
  <c r="F126" i="6" s="1"/>
  <c r="E127" i="6"/>
  <c r="F127" i="6" s="1"/>
  <c r="E128" i="6"/>
  <c r="F128" i="6" s="1"/>
  <c r="E129" i="6"/>
  <c r="F129" i="6" s="1"/>
  <c r="E130" i="6"/>
  <c r="F130" i="6" s="1"/>
  <c r="E131" i="6"/>
  <c r="F131" i="6" s="1"/>
  <c r="AE131" i="6" s="1"/>
  <c r="E132" i="6"/>
  <c r="F132" i="6" s="1"/>
  <c r="E133" i="6"/>
  <c r="F133" i="6" s="1"/>
  <c r="E134" i="6"/>
  <c r="F134" i="6" s="1"/>
  <c r="E135" i="6"/>
  <c r="F135" i="6" s="1"/>
  <c r="E136" i="6"/>
  <c r="F136" i="6" s="1"/>
  <c r="E137" i="6"/>
  <c r="F137" i="6" s="1"/>
  <c r="E138" i="6"/>
  <c r="F138" i="6" s="1"/>
  <c r="E139" i="6"/>
  <c r="F139" i="6" s="1"/>
  <c r="E140" i="6"/>
  <c r="F140" i="6" s="1"/>
  <c r="E141" i="6"/>
  <c r="F141" i="6" s="1"/>
  <c r="E142" i="6"/>
  <c r="F142" i="6" s="1"/>
  <c r="E143" i="6"/>
  <c r="F143" i="6" s="1"/>
  <c r="E144" i="6"/>
  <c r="F144" i="6" s="1"/>
  <c r="E145" i="6"/>
  <c r="F145" i="6" s="1"/>
  <c r="E146" i="6"/>
  <c r="F146" i="6" s="1"/>
  <c r="E147" i="6"/>
  <c r="F147" i="6" s="1"/>
  <c r="E148" i="6"/>
  <c r="F148" i="6" s="1"/>
  <c r="E149" i="6"/>
  <c r="F149" i="6" s="1"/>
  <c r="E150" i="6"/>
  <c r="F150" i="6" s="1"/>
  <c r="E151" i="6"/>
  <c r="F151" i="6" s="1"/>
  <c r="E152" i="6"/>
  <c r="F152" i="6" s="1"/>
  <c r="E153" i="6"/>
  <c r="F153" i="6" s="1"/>
  <c r="E154" i="6"/>
  <c r="F154" i="6" s="1"/>
  <c r="E155" i="6"/>
  <c r="F155" i="6" s="1"/>
  <c r="E156" i="6"/>
  <c r="F156" i="6" s="1"/>
  <c r="E157" i="6"/>
  <c r="F157" i="6" s="1"/>
  <c r="E158" i="6"/>
  <c r="F158" i="6" s="1"/>
  <c r="E159" i="6"/>
  <c r="F159" i="6" s="1"/>
  <c r="E160" i="6"/>
  <c r="F160" i="6" s="1"/>
  <c r="E161" i="6"/>
  <c r="F161" i="6" s="1"/>
  <c r="E162" i="6"/>
  <c r="F162" i="6" s="1"/>
  <c r="E163" i="6"/>
  <c r="F163" i="6" s="1"/>
  <c r="E164" i="6"/>
  <c r="F164" i="6" s="1"/>
  <c r="E165" i="6"/>
  <c r="F165" i="6" s="1"/>
  <c r="E166" i="6"/>
  <c r="F166" i="6" s="1"/>
  <c r="E167" i="6"/>
  <c r="F167" i="6" s="1"/>
  <c r="E168" i="6"/>
  <c r="F168" i="6" s="1"/>
  <c r="E169" i="6"/>
  <c r="F169" i="6" s="1"/>
  <c r="E170" i="6"/>
  <c r="F170" i="6" s="1"/>
  <c r="E171" i="6"/>
  <c r="F171" i="6" s="1"/>
  <c r="E172" i="6"/>
  <c r="F172" i="6" s="1"/>
  <c r="E173" i="6"/>
  <c r="F173" i="6" s="1"/>
  <c r="E174" i="6"/>
  <c r="F174" i="6" s="1"/>
  <c r="E175" i="6"/>
  <c r="F175" i="6" s="1"/>
  <c r="E176" i="6"/>
  <c r="F176" i="6" s="1"/>
  <c r="E177" i="6"/>
  <c r="F177" i="6" s="1"/>
  <c r="E178" i="6"/>
  <c r="F178" i="6" s="1"/>
  <c r="E179" i="6"/>
  <c r="F179" i="6" s="1"/>
  <c r="E180" i="6"/>
  <c r="F180" i="6" s="1"/>
  <c r="E181" i="6"/>
  <c r="F181" i="6" s="1"/>
  <c r="E182" i="6"/>
  <c r="F182" i="6" s="1"/>
  <c r="E183" i="6"/>
  <c r="F183" i="6" s="1"/>
  <c r="AE183" i="6" s="1"/>
  <c r="E184" i="6"/>
  <c r="F184" i="6" s="1"/>
  <c r="E185" i="6"/>
  <c r="F185" i="6" s="1"/>
  <c r="E186" i="6"/>
  <c r="F186" i="6" s="1"/>
  <c r="E187" i="6"/>
  <c r="F187" i="6" s="1"/>
  <c r="AE187" i="6" s="1"/>
  <c r="E188" i="6"/>
  <c r="F188" i="6" s="1"/>
  <c r="E189" i="6"/>
  <c r="F189" i="6" s="1"/>
  <c r="E190" i="6"/>
  <c r="F190" i="6" s="1"/>
  <c r="E191" i="6"/>
  <c r="F191" i="6" s="1"/>
  <c r="E192" i="6"/>
  <c r="F192" i="6" s="1"/>
  <c r="E193" i="6"/>
  <c r="F193" i="6" s="1"/>
  <c r="E194" i="6"/>
  <c r="F194" i="6" s="1"/>
  <c r="E195" i="6"/>
  <c r="F195" i="6" s="1"/>
  <c r="E196" i="6"/>
  <c r="F196" i="6" s="1"/>
  <c r="E197" i="6"/>
  <c r="F197" i="6" s="1"/>
  <c r="E198" i="6"/>
  <c r="F198" i="6" s="1"/>
  <c r="E199" i="6"/>
  <c r="F199" i="6" s="1"/>
  <c r="E200" i="6"/>
  <c r="F200" i="6" s="1"/>
  <c r="E201" i="6"/>
  <c r="F201" i="6" s="1"/>
  <c r="E202" i="6"/>
  <c r="F202" i="6" s="1"/>
  <c r="E203" i="6"/>
  <c r="F203" i="6" s="1"/>
  <c r="E204" i="6"/>
  <c r="F204" i="6" s="1"/>
  <c r="E5" i="6"/>
  <c r="F5" i="6" s="1"/>
  <c r="AE203" i="6" l="1"/>
  <c r="AE199" i="6"/>
  <c r="AE195" i="6"/>
  <c r="AE191" i="6"/>
  <c r="AF191" i="6" s="1"/>
  <c r="AG191" i="6" s="1"/>
  <c r="AE175" i="6"/>
  <c r="AE171" i="6"/>
  <c r="AE167" i="6"/>
  <c r="AE163" i="6"/>
  <c r="AF163" i="6" s="1"/>
  <c r="AG163" i="6" s="1"/>
  <c r="AE159" i="6"/>
  <c r="AE155" i="6"/>
  <c r="AE151" i="6"/>
  <c r="AE147" i="6"/>
  <c r="AF147" i="6" s="1"/>
  <c r="AG147" i="6" s="1"/>
  <c r="AE143" i="6"/>
  <c r="AE139" i="6"/>
  <c r="AE135" i="6"/>
  <c r="AE127" i="6"/>
  <c r="AF127" i="6" s="1"/>
  <c r="AG127" i="6" s="1"/>
  <c r="AE123" i="6"/>
  <c r="AE119" i="6"/>
  <c r="AE115" i="6"/>
  <c r="AE111" i="6"/>
  <c r="AF111" i="6" s="1"/>
  <c r="AG111" i="6" s="1"/>
  <c r="AE107" i="6"/>
  <c r="AE95" i="6"/>
  <c r="AE91" i="6"/>
  <c r="AE87" i="6"/>
  <c r="AF87" i="6" s="1"/>
  <c r="AG87" i="6" s="1"/>
  <c r="AE83" i="6"/>
  <c r="AE79" i="6"/>
  <c r="AE75" i="6"/>
  <c r="AE71" i="6"/>
  <c r="AF71" i="6" s="1"/>
  <c r="AG71" i="6" s="1"/>
  <c r="AE63" i="6"/>
  <c r="AE59" i="6"/>
  <c r="AE55" i="6"/>
  <c r="AE51" i="6"/>
  <c r="AF51" i="6" s="1"/>
  <c r="AG51" i="6" s="1"/>
  <c r="AE47" i="6"/>
  <c r="AE43" i="6"/>
  <c r="AE39" i="6"/>
  <c r="AE35" i="6"/>
  <c r="AF35" i="6" s="1"/>
  <c r="AG35" i="6" s="1"/>
  <c r="AE31" i="6"/>
  <c r="AE27" i="6"/>
  <c r="AE23" i="6"/>
  <c r="AE19" i="6"/>
  <c r="AF19" i="6" s="1"/>
  <c r="AG19" i="6" s="1"/>
  <c r="AE15" i="6"/>
  <c r="AE11" i="6"/>
  <c r="AE7" i="6"/>
  <c r="AE97" i="6"/>
  <c r="AF97" i="6" s="1"/>
  <c r="AG97" i="6" s="1"/>
  <c r="AE93" i="6"/>
  <c r="AE85" i="6"/>
  <c r="AE81" i="6"/>
  <c r="AF81" i="6" s="1"/>
  <c r="AG81" i="6" s="1"/>
  <c r="AE77" i="6"/>
  <c r="AF77" i="6" s="1"/>
  <c r="AG77" i="6" s="1"/>
  <c r="AE53" i="6"/>
  <c r="AE49" i="6"/>
  <c r="AE25" i="6"/>
  <c r="AE179" i="6"/>
  <c r="AF179" i="6" s="1"/>
  <c r="AG179" i="6" s="1"/>
  <c r="AE98" i="6"/>
  <c r="AE186" i="6"/>
  <c r="AE178" i="6"/>
  <c r="AE170" i="6"/>
  <c r="AF170" i="6" s="1"/>
  <c r="AG170" i="6" s="1"/>
  <c r="AE158" i="6"/>
  <c r="AE154" i="6"/>
  <c r="AE138" i="6"/>
  <c r="AF138" i="6" s="1"/>
  <c r="AG138" i="6" s="1"/>
  <c r="AE118" i="6"/>
  <c r="AF118" i="6" s="1"/>
  <c r="AG118" i="6" s="1"/>
  <c r="AE103" i="6"/>
  <c r="AE94" i="6"/>
  <c r="AF94" i="6" s="1"/>
  <c r="AG94" i="6" s="1"/>
  <c r="AE82" i="6"/>
  <c r="AF82" i="6" s="1"/>
  <c r="AG82" i="6" s="1"/>
  <c r="AE70" i="6"/>
  <c r="AF70" i="6" s="1"/>
  <c r="AG70" i="6" s="1"/>
  <c r="AE54" i="6"/>
  <c r="AE46" i="6"/>
  <c r="AE38" i="6"/>
  <c r="AF38" i="6" s="1"/>
  <c r="AG38" i="6" s="1"/>
  <c r="AE30" i="6"/>
  <c r="AF30" i="6" s="1"/>
  <c r="AG30" i="6" s="1"/>
  <c r="AE18" i="6"/>
  <c r="AE14" i="6"/>
  <c r="AE6" i="6"/>
  <c r="AF6" i="6" s="1"/>
  <c r="AG6" i="6" s="1"/>
  <c r="AE28" i="3"/>
  <c r="AF28" i="3" s="1"/>
  <c r="AG28" i="3" s="1"/>
  <c r="AE82" i="3"/>
  <c r="AF82" i="3" s="1"/>
  <c r="AG82" i="3" s="1"/>
  <c r="AE153" i="6"/>
  <c r="AF153" i="6" s="1"/>
  <c r="AG153" i="6" s="1"/>
  <c r="AE133" i="6"/>
  <c r="AF133" i="6" s="1"/>
  <c r="AG133" i="6" s="1"/>
  <c r="AE125" i="6"/>
  <c r="AF125" i="6" s="1"/>
  <c r="AG125" i="6" s="1"/>
  <c r="AE113" i="6"/>
  <c r="AE172" i="6"/>
  <c r="AE160" i="6"/>
  <c r="AF160" i="6" s="1"/>
  <c r="AG160" i="6" s="1"/>
  <c r="AE156" i="6"/>
  <c r="AF156" i="6" s="1"/>
  <c r="AG156" i="6" s="1"/>
  <c r="AE136" i="6"/>
  <c r="AE132" i="6"/>
  <c r="AE128" i="6"/>
  <c r="AF128" i="6" s="1"/>
  <c r="AG128" i="6" s="1"/>
  <c r="AE124" i="6"/>
  <c r="AF124" i="6" s="1"/>
  <c r="AG124" i="6" s="1"/>
  <c r="AE108" i="6"/>
  <c r="AE92" i="6"/>
  <c r="AE80" i="6"/>
  <c r="AF80" i="6" s="1"/>
  <c r="AG80" i="6" s="1"/>
  <c r="AE76" i="6"/>
  <c r="AF76" i="6" s="1"/>
  <c r="AG76" i="6" s="1"/>
  <c r="AE72" i="6"/>
  <c r="AE68" i="6"/>
  <c r="AE48" i="6"/>
  <c r="AE44" i="6"/>
  <c r="AF44" i="6" s="1"/>
  <c r="AG44" i="6" s="1"/>
  <c r="AE40" i="6"/>
  <c r="AE24" i="6"/>
  <c r="AE20" i="6"/>
  <c r="AF20" i="6" s="1"/>
  <c r="AG20" i="6" s="1"/>
  <c r="AE189" i="6"/>
  <c r="AF189" i="6" s="1"/>
  <c r="AG189" i="6" s="1"/>
  <c r="AE207" i="6"/>
  <c r="AE211" i="6"/>
  <c r="AE173" i="6"/>
  <c r="AF173" i="6" s="1"/>
  <c r="AG173" i="6" s="1"/>
  <c r="AE157" i="6"/>
  <c r="AF157" i="6" s="1"/>
  <c r="AG157" i="6" s="1"/>
  <c r="AE141" i="6"/>
  <c r="AE129" i="6"/>
  <c r="AF129" i="6" s="1"/>
  <c r="AG129" i="6" s="1"/>
  <c r="AE109" i="6"/>
  <c r="AF109" i="6" s="1"/>
  <c r="AG109" i="6" s="1"/>
  <c r="AE198" i="6"/>
  <c r="AF198" i="6" s="1"/>
  <c r="AG198" i="6" s="1"/>
  <c r="AE190" i="6"/>
  <c r="AE182" i="6"/>
  <c r="AF182" i="6" s="1"/>
  <c r="AG182" i="6" s="1"/>
  <c r="AE174" i="6"/>
  <c r="AF174" i="6" s="1"/>
  <c r="AG174" i="6" s="1"/>
  <c r="AE162" i="6"/>
  <c r="AF162" i="6" s="1"/>
  <c r="AG162" i="6" s="1"/>
  <c r="AE146" i="6"/>
  <c r="AE134" i="6"/>
  <c r="AE122" i="6"/>
  <c r="AF122" i="6" s="1"/>
  <c r="AG122" i="6" s="1"/>
  <c r="AE114" i="6"/>
  <c r="AF114" i="6" s="1"/>
  <c r="AG114" i="6" s="1"/>
  <c r="AE106" i="6"/>
  <c r="AE90" i="6"/>
  <c r="AF90" i="6" s="1"/>
  <c r="AG90" i="6" s="1"/>
  <c r="AE78" i="6"/>
  <c r="AF78" i="6" s="1"/>
  <c r="AG78" i="6" s="1"/>
  <c r="AE62" i="6"/>
  <c r="AF62" i="6" s="1"/>
  <c r="AG62" i="6" s="1"/>
  <c r="AE26" i="6"/>
  <c r="AE201" i="6"/>
  <c r="AF201" i="6" s="1"/>
  <c r="AG201" i="6" s="1"/>
  <c r="AE197" i="6"/>
  <c r="AE193" i="6"/>
  <c r="AF193" i="6" s="1"/>
  <c r="AG193" i="6" s="1"/>
  <c r="AE185" i="6"/>
  <c r="AF185" i="6" s="1"/>
  <c r="AG185" i="6" s="1"/>
  <c r="AE181" i="6"/>
  <c r="AF181" i="6" s="1"/>
  <c r="AG181" i="6" s="1"/>
  <c r="AE177" i="6"/>
  <c r="AE169" i="6"/>
  <c r="AF169" i="6" s="1"/>
  <c r="AG169" i="6" s="1"/>
  <c r="AE165" i="6"/>
  <c r="AF165" i="6" s="1"/>
  <c r="AG165" i="6" s="1"/>
  <c r="AE161" i="6"/>
  <c r="AF161" i="6" s="1"/>
  <c r="AG161" i="6" s="1"/>
  <c r="AE149" i="6"/>
  <c r="AE145" i="6"/>
  <c r="AE137" i="6"/>
  <c r="AF137" i="6" s="1"/>
  <c r="AG137" i="6" s="1"/>
  <c r="AE121" i="6"/>
  <c r="AF121" i="6" s="1"/>
  <c r="AG121" i="6" s="1"/>
  <c r="AE117" i="6"/>
  <c r="AF117" i="6" s="1"/>
  <c r="AG117" i="6" s="1"/>
  <c r="AE105" i="6"/>
  <c r="AF105" i="6" s="1"/>
  <c r="AG105" i="6" s="1"/>
  <c r="AE101" i="6"/>
  <c r="AF101" i="6" s="1"/>
  <c r="AG101" i="6" s="1"/>
  <c r="AE89" i="6"/>
  <c r="AF89" i="6" s="1"/>
  <c r="AG89" i="6" s="1"/>
  <c r="AE73" i="6"/>
  <c r="AE69" i="6"/>
  <c r="AF69" i="6" s="1"/>
  <c r="AG69" i="6" s="1"/>
  <c r="AE65" i="6"/>
  <c r="AF65" i="6" s="1"/>
  <c r="AG65" i="6" s="1"/>
  <c r="AE61" i="6"/>
  <c r="AF61" i="6" s="1"/>
  <c r="AG61" i="6" s="1"/>
  <c r="AE57" i="6"/>
  <c r="AE45" i="6"/>
  <c r="AF45" i="6" s="1"/>
  <c r="AG45" i="6" s="1"/>
  <c r="AE41" i="6"/>
  <c r="AF41" i="6" s="1"/>
  <c r="AG41" i="6" s="1"/>
  <c r="AE37" i="6"/>
  <c r="AF37" i="6" s="1"/>
  <c r="AG37" i="6" s="1"/>
  <c r="AE33" i="6"/>
  <c r="AE29" i="6"/>
  <c r="AF29" i="6" s="1"/>
  <c r="AG29" i="6" s="1"/>
  <c r="AE21" i="6"/>
  <c r="AF21" i="6" s="1"/>
  <c r="AG21" i="6" s="1"/>
  <c r="AE17" i="6"/>
  <c r="AF17" i="6" s="1"/>
  <c r="AG17" i="6" s="1"/>
  <c r="AE13" i="6"/>
  <c r="AE9" i="6"/>
  <c r="AF9" i="6" s="1"/>
  <c r="AG9" i="6" s="1"/>
  <c r="AE202" i="6"/>
  <c r="AE194" i="6"/>
  <c r="AF194" i="6" s="1"/>
  <c r="AG194" i="6" s="1"/>
  <c r="AE166" i="6"/>
  <c r="AE150" i="6"/>
  <c r="AF150" i="6" s="1"/>
  <c r="AG150" i="6" s="1"/>
  <c r="AE142" i="6"/>
  <c r="AF142" i="6" s="1"/>
  <c r="AG142" i="6" s="1"/>
  <c r="AE130" i="6"/>
  <c r="AF130" i="6" s="1"/>
  <c r="AG130" i="6" s="1"/>
  <c r="AE126" i="6"/>
  <c r="AE110" i="6"/>
  <c r="AF110" i="6" s="1"/>
  <c r="AG110" i="6" s="1"/>
  <c r="AE102" i="6"/>
  <c r="AF102" i="6" s="1"/>
  <c r="AG102" i="6" s="1"/>
  <c r="AE86" i="6"/>
  <c r="AF86" i="6" s="1"/>
  <c r="AG86" i="6" s="1"/>
  <c r="AE74" i="6"/>
  <c r="AE66" i="6"/>
  <c r="AF66" i="6" s="1"/>
  <c r="AG66" i="6" s="1"/>
  <c r="AE58" i="6"/>
  <c r="AF58" i="6" s="1"/>
  <c r="AG58" i="6" s="1"/>
  <c r="AE50" i="6"/>
  <c r="AF50" i="6" s="1"/>
  <c r="AG50" i="6" s="1"/>
  <c r="AE42" i="6"/>
  <c r="AF42" i="6" s="1"/>
  <c r="AG42" i="6" s="1"/>
  <c r="AE34" i="6"/>
  <c r="AF34" i="6" s="1"/>
  <c r="AG34" i="6" s="1"/>
  <c r="AE22" i="6"/>
  <c r="AE10" i="6"/>
  <c r="AE205" i="6"/>
  <c r="AE204" i="6"/>
  <c r="AF204" i="6" s="1"/>
  <c r="AG204" i="6" s="1"/>
  <c r="AE200" i="6"/>
  <c r="AF200" i="6" s="1"/>
  <c r="AG200" i="6" s="1"/>
  <c r="AE196" i="6"/>
  <c r="AF196" i="6" s="1"/>
  <c r="AG196" i="6" s="1"/>
  <c r="AE188" i="6"/>
  <c r="AE184" i="6"/>
  <c r="AF184" i="6" s="1"/>
  <c r="AG184" i="6" s="1"/>
  <c r="AE180" i="6"/>
  <c r="AE176" i="6"/>
  <c r="AF176" i="6" s="1"/>
  <c r="AG176" i="6" s="1"/>
  <c r="AE168" i="6"/>
  <c r="AF168" i="6" s="1"/>
  <c r="AG168" i="6" s="1"/>
  <c r="AE164" i="6"/>
  <c r="AF164" i="6" s="1"/>
  <c r="AG164" i="6" s="1"/>
  <c r="AE152" i="6"/>
  <c r="AF152" i="6" s="1"/>
  <c r="AG152" i="6" s="1"/>
  <c r="AE148" i="6"/>
  <c r="AF148" i="6" s="1"/>
  <c r="AG148" i="6" s="1"/>
  <c r="AE144" i="6"/>
  <c r="AE140" i="6"/>
  <c r="AF140" i="6" s="1"/>
  <c r="AG140" i="6" s="1"/>
  <c r="AE120" i="6"/>
  <c r="AF120" i="6" s="1"/>
  <c r="AG120" i="6" s="1"/>
  <c r="AE116" i="6"/>
  <c r="AF116" i="6" s="1"/>
  <c r="AG116" i="6" s="1"/>
  <c r="AE112" i="6"/>
  <c r="AE104" i="6"/>
  <c r="AF104" i="6" s="1"/>
  <c r="AG104" i="6" s="1"/>
  <c r="AE100" i="6"/>
  <c r="AF100" i="6" s="1"/>
  <c r="AG100" i="6" s="1"/>
  <c r="AE96" i="6"/>
  <c r="AF96" i="6" s="1"/>
  <c r="AG96" i="6" s="1"/>
  <c r="AE88" i="6"/>
  <c r="AE84" i="6"/>
  <c r="AF84" i="6" s="1"/>
  <c r="AG84" i="6" s="1"/>
  <c r="AE64" i="6"/>
  <c r="AF64" i="6" s="1"/>
  <c r="AG64" i="6" s="1"/>
  <c r="AE60" i="6"/>
  <c r="AF60" i="6" s="1"/>
  <c r="AG60" i="6" s="1"/>
  <c r="AE56" i="6"/>
  <c r="AF56" i="6" s="1"/>
  <c r="AG56" i="6" s="1"/>
  <c r="AE52" i="6"/>
  <c r="AF52" i="6" s="1"/>
  <c r="AG52" i="6" s="1"/>
  <c r="AE36" i="6"/>
  <c r="AF36" i="6" s="1"/>
  <c r="AG36" i="6" s="1"/>
  <c r="AE32" i="6"/>
  <c r="AF32" i="6" s="1"/>
  <c r="AG32" i="6" s="1"/>
  <c r="AE28" i="6"/>
  <c r="AF28" i="6" s="1"/>
  <c r="AG28" i="6" s="1"/>
  <c r="AE16" i="6"/>
  <c r="AF16" i="6" s="1"/>
  <c r="AG16" i="6" s="1"/>
  <c r="AE12" i="6"/>
  <c r="AF12" i="6" s="1"/>
  <c r="AG12" i="6" s="1"/>
  <c r="AE8" i="6"/>
  <c r="AF8" i="6" s="1"/>
  <c r="AG8" i="6" s="1"/>
  <c r="AE118" i="4"/>
  <c r="AF118" i="4" s="1"/>
  <c r="AG118" i="4" s="1"/>
  <c r="AE8" i="4"/>
  <c r="AF8" i="4" s="1"/>
  <c r="AG8" i="4" s="1"/>
  <c r="AE246" i="4"/>
  <c r="AF246" i="4" s="1"/>
  <c r="AG246" i="4" s="1"/>
  <c r="AE182" i="4"/>
  <c r="AF182" i="4" s="1"/>
  <c r="AG182" i="4" s="1"/>
  <c r="AE278" i="4"/>
  <c r="AF278" i="4" s="1"/>
  <c r="AG278" i="4" s="1"/>
  <c r="AE214" i="4"/>
  <c r="AF214" i="4" s="1"/>
  <c r="AG214" i="4" s="1"/>
  <c r="AE150" i="4"/>
  <c r="AF150" i="4" s="1"/>
  <c r="AG150" i="4" s="1"/>
  <c r="AE86" i="4"/>
  <c r="AF86" i="4" s="1"/>
  <c r="AG86" i="4" s="1"/>
  <c r="AE22" i="4"/>
  <c r="AF22" i="4" s="1"/>
  <c r="AG22" i="4" s="1"/>
  <c r="AE339" i="4"/>
  <c r="AF339" i="4" s="1"/>
  <c r="AG339" i="4" s="1"/>
  <c r="AE54" i="4"/>
  <c r="AF54" i="4" s="1"/>
  <c r="AG54" i="4" s="1"/>
  <c r="AE230" i="4"/>
  <c r="AF230" i="4" s="1"/>
  <c r="AG230" i="4" s="1"/>
  <c r="AE102" i="4"/>
  <c r="AF102" i="4" s="1"/>
  <c r="AG102" i="4" s="1"/>
  <c r="AE38" i="4"/>
  <c r="AF38" i="4" s="1"/>
  <c r="AG38" i="4" s="1"/>
  <c r="AE70" i="4"/>
  <c r="AF70" i="4" s="1"/>
  <c r="AG70" i="4" s="1"/>
  <c r="AE6" i="4"/>
  <c r="AF6" i="4" s="1"/>
  <c r="AG6" i="4" s="1"/>
  <c r="AE258" i="4"/>
  <c r="AF258" i="4" s="1"/>
  <c r="AG258" i="4" s="1"/>
  <c r="AE194" i="4"/>
  <c r="AF194" i="4" s="1"/>
  <c r="AG194" i="4" s="1"/>
  <c r="AE98" i="4"/>
  <c r="AF98" i="4" s="1"/>
  <c r="AG98" i="4" s="1"/>
  <c r="AE130" i="4"/>
  <c r="AF130" i="4" s="1"/>
  <c r="AG130" i="4" s="1"/>
  <c r="AE66" i="4"/>
  <c r="AF66" i="4" s="1"/>
  <c r="AG66" i="4" s="1"/>
  <c r="AE10" i="4"/>
  <c r="AF10" i="4" s="1"/>
  <c r="AG10" i="4" s="1"/>
  <c r="AE290" i="4"/>
  <c r="AF290" i="4" s="1"/>
  <c r="AG290" i="4" s="1"/>
  <c r="AE226" i="4"/>
  <c r="AF226" i="4" s="1"/>
  <c r="AG226" i="4" s="1"/>
  <c r="AE162" i="4"/>
  <c r="AF162" i="4" s="1"/>
  <c r="AG162" i="4" s="1"/>
  <c r="AE34" i="4"/>
  <c r="AF34" i="4" s="1"/>
  <c r="AG34" i="4" s="1"/>
  <c r="AE83" i="4"/>
  <c r="AF83" i="4" s="1"/>
  <c r="AG83" i="4" s="1"/>
  <c r="AE282" i="4"/>
  <c r="AF282" i="4" s="1"/>
  <c r="AG282" i="4" s="1"/>
  <c r="AE266" i="4"/>
  <c r="AF266" i="4" s="1"/>
  <c r="AG266" i="4" s="1"/>
  <c r="AE250" i="4"/>
  <c r="AF250" i="4" s="1"/>
  <c r="AG250" i="4" s="1"/>
  <c r="AE218" i="4"/>
  <c r="AF218" i="4" s="1"/>
  <c r="AG218" i="4" s="1"/>
  <c r="AE202" i="4"/>
  <c r="AF202" i="4" s="1"/>
  <c r="AG202" i="4" s="1"/>
  <c r="AE186" i="4"/>
  <c r="AF186" i="4" s="1"/>
  <c r="AG186" i="4" s="1"/>
  <c r="AE106" i="4"/>
  <c r="AF106" i="4" s="1"/>
  <c r="AG106" i="4" s="1"/>
  <c r="AE90" i="4"/>
  <c r="AF90" i="4" s="1"/>
  <c r="AG90" i="4" s="1"/>
  <c r="AE74" i="4"/>
  <c r="AF74" i="4" s="1"/>
  <c r="AG74" i="4" s="1"/>
  <c r="AE58" i="4"/>
  <c r="AF58" i="4" s="1"/>
  <c r="AG58" i="4" s="1"/>
  <c r="AE42" i="4"/>
  <c r="AF42" i="4" s="1"/>
  <c r="AG42" i="4" s="1"/>
  <c r="AE26" i="4"/>
  <c r="AF26" i="4" s="1"/>
  <c r="AG26" i="4" s="1"/>
  <c r="AE332" i="4"/>
  <c r="AF332" i="4" s="1"/>
  <c r="AG332" i="4" s="1"/>
  <c r="AE324" i="4"/>
  <c r="AF324" i="4" s="1"/>
  <c r="AG324" i="4" s="1"/>
  <c r="AE174" i="4"/>
  <c r="AF174" i="4" s="1"/>
  <c r="AG174" i="4" s="1"/>
  <c r="AE142" i="4"/>
  <c r="AF142" i="4" s="1"/>
  <c r="AG142" i="4" s="1"/>
  <c r="AE110" i="4"/>
  <c r="AF110" i="4" s="1"/>
  <c r="AG110" i="4" s="1"/>
  <c r="AE78" i="4"/>
  <c r="AF78" i="4" s="1"/>
  <c r="AG78" i="4" s="1"/>
  <c r="AE46" i="4"/>
  <c r="AF46" i="4" s="1"/>
  <c r="AG46" i="4" s="1"/>
  <c r="AE23" i="4"/>
  <c r="AF23" i="4" s="1"/>
  <c r="AG23" i="4" s="1"/>
  <c r="AE14" i="4"/>
  <c r="AF14" i="4" s="1"/>
  <c r="AG14" i="4" s="1"/>
  <c r="AE336" i="4"/>
  <c r="AF336" i="4" s="1"/>
  <c r="AG336" i="4" s="1"/>
  <c r="AE345" i="4"/>
  <c r="AF345" i="4" s="1"/>
  <c r="AG345" i="4" s="1"/>
  <c r="AE298" i="4"/>
  <c r="AF298" i="4" s="1"/>
  <c r="AG298" i="4" s="1"/>
  <c r="AE234" i="4"/>
  <c r="AF234" i="4" s="1"/>
  <c r="AG234" i="4" s="1"/>
  <c r="AE170" i="4"/>
  <c r="AF170" i="4" s="1"/>
  <c r="AG170" i="4" s="1"/>
  <c r="AE154" i="4"/>
  <c r="AF154" i="4" s="1"/>
  <c r="AG154" i="4" s="1"/>
  <c r="AE138" i="4"/>
  <c r="AF138" i="4" s="1"/>
  <c r="AG138" i="4" s="1"/>
  <c r="AE122" i="4"/>
  <c r="AF122" i="4" s="1"/>
  <c r="AG122" i="4" s="1"/>
  <c r="AE294" i="4"/>
  <c r="AF294" i="4" s="1"/>
  <c r="AG294" i="4" s="1"/>
  <c r="AE262" i="4"/>
  <c r="AF262" i="4" s="1"/>
  <c r="AG262" i="4" s="1"/>
  <c r="AE198" i="4"/>
  <c r="AF198" i="4" s="1"/>
  <c r="AG198" i="4" s="1"/>
  <c r="AE166" i="4"/>
  <c r="AF166" i="4" s="1"/>
  <c r="AG166" i="4" s="1"/>
  <c r="AE134" i="4"/>
  <c r="AF134" i="4" s="1"/>
  <c r="AG134" i="4" s="1"/>
  <c r="AE274" i="4"/>
  <c r="AF274" i="4" s="1"/>
  <c r="AG274" i="4" s="1"/>
  <c r="AE242" i="4"/>
  <c r="AF242" i="4" s="1"/>
  <c r="AG242" i="4" s="1"/>
  <c r="AE210" i="4"/>
  <c r="AF210" i="4" s="1"/>
  <c r="AG210" i="4" s="1"/>
  <c r="AE178" i="4"/>
  <c r="AF178" i="4" s="1"/>
  <c r="AG178" i="4" s="1"/>
  <c r="AE146" i="4"/>
  <c r="AF146" i="4" s="1"/>
  <c r="AG146" i="4" s="1"/>
  <c r="AE114" i="4"/>
  <c r="AF114" i="4" s="1"/>
  <c r="AG114" i="4" s="1"/>
  <c r="AE82" i="4"/>
  <c r="AF82" i="4" s="1"/>
  <c r="AG82" i="4" s="1"/>
  <c r="AE50" i="4"/>
  <c r="AF50" i="4" s="1"/>
  <c r="AG50" i="4" s="1"/>
  <c r="AE18" i="4"/>
  <c r="AF18" i="4" s="1"/>
  <c r="AG18" i="4" s="1"/>
  <c r="AE316" i="4"/>
  <c r="AF316" i="4" s="1"/>
  <c r="AG316" i="4" s="1"/>
  <c r="AE158" i="4"/>
  <c r="AF158" i="4" s="1"/>
  <c r="AG158" i="4" s="1"/>
  <c r="AE126" i="4"/>
  <c r="AF126" i="4" s="1"/>
  <c r="AG126" i="4" s="1"/>
  <c r="AE94" i="4"/>
  <c r="AF94" i="4" s="1"/>
  <c r="AG94" i="4" s="1"/>
  <c r="AE62" i="4"/>
  <c r="AF62" i="4" s="1"/>
  <c r="AG62" i="4" s="1"/>
  <c r="AE30" i="4"/>
  <c r="AF30" i="4" s="1"/>
  <c r="AG30" i="4" s="1"/>
  <c r="AE302" i="4"/>
  <c r="AF302" i="4" s="1"/>
  <c r="AG302" i="4" s="1"/>
  <c r="AE286" i="4"/>
  <c r="AF286" i="4" s="1"/>
  <c r="AG286" i="4" s="1"/>
  <c r="AE270" i="4"/>
  <c r="AF270" i="4" s="1"/>
  <c r="AG270" i="4" s="1"/>
  <c r="AE254" i="4"/>
  <c r="AF254" i="4" s="1"/>
  <c r="AG254" i="4" s="1"/>
  <c r="AE238" i="4"/>
  <c r="AF238" i="4" s="1"/>
  <c r="AG238" i="4" s="1"/>
  <c r="AE222" i="4"/>
  <c r="AF222" i="4" s="1"/>
  <c r="AG222" i="4" s="1"/>
  <c r="AE206" i="4"/>
  <c r="AF206" i="4" s="1"/>
  <c r="AG206" i="4" s="1"/>
  <c r="AE190" i="4"/>
  <c r="AF190" i="4" s="1"/>
  <c r="AG190" i="4" s="1"/>
  <c r="AE5" i="4"/>
  <c r="AF5" i="4" s="1"/>
  <c r="AG5" i="4" s="1"/>
  <c r="AE304" i="4"/>
  <c r="AF304" i="4" s="1"/>
  <c r="AG304" i="4" s="1"/>
  <c r="AE292" i="4"/>
  <c r="AF292" i="4" s="1"/>
  <c r="AG292" i="4" s="1"/>
  <c r="AE288" i="4"/>
  <c r="AF288" i="4" s="1"/>
  <c r="AG288" i="4" s="1"/>
  <c r="AE276" i="4"/>
  <c r="AF276" i="4" s="1"/>
  <c r="AG276" i="4" s="1"/>
  <c r="AE272" i="4"/>
  <c r="AF272" i="4" s="1"/>
  <c r="AG272" i="4" s="1"/>
  <c r="AE260" i="4"/>
  <c r="AF260" i="4" s="1"/>
  <c r="AG260" i="4" s="1"/>
  <c r="AE256" i="4"/>
  <c r="AF256" i="4" s="1"/>
  <c r="AG256" i="4" s="1"/>
  <c r="AE244" i="4"/>
  <c r="AF244" i="4" s="1"/>
  <c r="AG244" i="4" s="1"/>
  <c r="AE240" i="4"/>
  <c r="AF240" i="4" s="1"/>
  <c r="AG240" i="4" s="1"/>
  <c r="AE228" i="4"/>
  <c r="AF228" i="4" s="1"/>
  <c r="AG228" i="4" s="1"/>
  <c r="AE224" i="4"/>
  <c r="AF224" i="4" s="1"/>
  <c r="AG224" i="4" s="1"/>
  <c r="AE212" i="4"/>
  <c r="AF212" i="4" s="1"/>
  <c r="AG212" i="4" s="1"/>
  <c r="AE208" i="4"/>
  <c r="AF208" i="4" s="1"/>
  <c r="AG208" i="4" s="1"/>
  <c r="AE196" i="4"/>
  <c r="AF196" i="4" s="1"/>
  <c r="AG196" i="4" s="1"/>
  <c r="AE192" i="4"/>
  <c r="AF192" i="4" s="1"/>
  <c r="AG192" i="4" s="1"/>
  <c r="AE180" i="4"/>
  <c r="AF180" i="4" s="1"/>
  <c r="AG180" i="4" s="1"/>
  <c r="AE176" i="4"/>
  <c r="AF176" i="4" s="1"/>
  <c r="AG176" i="4" s="1"/>
  <c r="AE164" i="4"/>
  <c r="AF164" i="4" s="1"/>
  <c r="AG164" i="4" s="1"/>
  <c r="AE160" i="4"/>
  <c r="AF160" i="4" s="1"/>
  <c r="AG160" i="4" s="1"/>
  <c r="AE148" i="4"/>
  <c r="AF148" i="4" s="1"/>
  <c r="AG148" i="4" s="1"/>
  <c r="AE144" i="4"/>
  <c r="AF144" i="4" s="1"/>
  <c r="AG144" i="4" s="1"/>
  <c r="AE132" i="4"/>
  <c r="AF132" i="4" s="1"/>
  <c r="AG132" i="4" s="1"/>
  <c r="AE128" i="4"/>
  <c r="AF128" i="4" s="1"/>
  <c r="AG128" i="4" s="1"/>
  <c r="AE116" i="4"/>
  <c r="AF116" i="4" s="1"/>
  <c r="AG116" i="4" s="1"/>
  <c r="AE112" i="4"/>
  <c r="AF112" i="4" s="1"/>
  <c r="AG112" i="4" s="1"/>
  <c r="AE100" i="4"/>
  <c r="AF100" i="4" s="1"/>
  <c r="AG100" i="4" s="1"/>
  <c r="AE96" i="4"/>
  <c r="AF96" i="4" s="1"/>
  <c r="AG96" i="4" s="1"/>
  <c r="AE84" i="4"/>
  <c r="AF84" i="4" s="1"/>
  <c r="AG84" i="4" s="1"/>
  <c r="AE80" i="4"/>
  <c r="AF80" i="4" s="1"/>
  <c r="AG80" i="4" s="1"/>
  <c r="AE68" i="4"/>
  <c r="AF68" i="4" s="1"/>
  <c r="AG68" i="4" s="1"/>
  <c r="AE64" i="4"/>
  <c r="AF64" i="4" s="1"/>
  <c r="AG64" i="4" s="1"/>
  <c r="AE52" i="4"/>
  <c r="AF52" i="4" s="1"/>
  <c r="AG52" i="4" s="1"/>
  <c r="AE48" i="4"/>
  <c r="AF48" i="4" s="1"/>
  <c r="AG48" i="4" s="1"/>
  <c r="AE36" i="4"/>
  <c r="AF36" i="4" s="1"/>
  <c r="AG36" i="4" s="1"/>
  <c r="AE32" i="4"/>
  <c r="AF32" i="4" s="1"/>
  <c r="AG32" i="4" s="1"/>
  <c r="AE20" i="4"/>
  <c r="AF20" i="4" s="1"/>
  <c r="AG20" i="4" s="1"/>
  <c r="AE16" i="4"/>
  <c r="AF16" i="4" s="1"/>
  <c r="AG16" i="4" s="1"/>
  <c r="AE300" i="4"/>
  <c r="AF300" i="4" s="1"/>
  <c r="AG300" i="4" s="1"/>
  <c r="AE296" i="4"/>
  <c r="AF296" i="4" s="1"/>
  <c r="AG296" i="4" s="1"/>
  <c r="AE284" i="4"/>
  <c r="AF284" i="4" s="1"/>
  <c r="AG284" i="4" s="1"/>
  <c r="AE280" i="4"/>
  <c r="AF280" i="4" s="1"/>
  <c r="AG280" i="4" s="1"/>
  <c r="AE268" i="4"/>
  <c r="AF268" i="4" s="1"/>
  <c r="AG268" i="4" s="1"/>
  <c r="AE264" i="4"/>
  <c r="AF264" i="4" s="1"/>
  <c r="AG264" i="4" s="1"/>
  <c r="AE252" i="4"/>
  <c r="AF252" i="4" s="1"/>
  <c r="AG252" i="4" s="1"/>
  <c r="AE248" i="4"/>
  <c r="AF248" i="4" s="1"/>
  <c r="AG248" i="4" s="1"/>
  <c r="AE236" i="4"/>
  <c r="AF236" i="4" s="1"/>
  <c r="AG236" i="4" s="1"/>
  <c r="AE232" i="4"/>
  <c r="AF232" i="4" s="1"/>
  <c r="AG232" i="4" s="1"/>
  <c r="AE220" i="4"/>
  <c r="AF220" i="4" s="1"/>
  <c r="AG220" i="4" s="1"/>
  <c r="AE216" i="4"/>
  <c r="AF216" i="4" s="1"/>
  <c r="AG216" i="4" s="1"/>
  <c r="AE204" i="4"/>
  <c r="AF204" i="4" s="1"/>
  <c r="AG204" i="4" s="1"/>
  <c r="AE200" i="4"/>
  <c r="AF200" i="4" s="1"/>
  <c r="AG200" i="4" s="1"/>
  <c r="AE188" i="4"/>
  <c r="AF188" i="4" s="1"/>
  <c r="AG188" i="4" s="1"/>
  <c r="AE184" i="4"/>
  <c r="AF184" i="4" s="1"/>
  <c r="AG184" i="4" s="1"/>
  <c r="AE172" i="4"/>
  <c r="AF172" i="4" s="1"/>
  <c r="AG172" i="4" s="1"/>
  <c r="AE168" i="4"/>
  <c r="AF168" i="4" s="1"/>
  <c r="AG168" i="4" s="1"/>
  <c r="AE156" i="4"/>
  <c r="AF156" i="4" s="1"/>
  <c r="AG156" i="4" s="1"/>
  <c r="AE152" i="4"/>
  <c r="AF152" i="4" s="1"/>
  <c r="AG152" i="4" s="1"/>
  <c r="AE140" i="4"/>
  <c r="AF140" i="4" s="1"/>
  <c r="AG140" i="4" s="1"/>
  <c r="AE136" i="4"/>
  <c r="AF136" i="4" s="1"/>
  <c r="AG136" i="4" s="1"/>
  <c r="AE124" i="4"/>
  <c r="AF124" i="4" s="1"/>
  <c r="AG124" i="4" s="1"/>
  <c r="AE120" i="4"/>
  <c r="AF120" i="4" s="1"/>
  <c r="AG120" i="4" s="1"/>
  <c r="AE108" i="4"/>
  <c r="AF108" i="4" s="1"/>
  <c r="AG108" i="4" s="1"/>
  <c r="AE104" i="4"/>
  <c r="AF104" i="4" s="1"/>
  <c r="AG104" i="4" s="1"/>
  <c r="AE92" i="4"/>
  <c r="AF92" i="4" s="1"/>
  <c r="AG92" i="4" s="1"/>
  <c r="AE88" i="4"/>
  <c r="AF88" i="4" s="1"/>
  <c r="AG88" i="4" s="1"/>
  <c r="AE76" i="4"/>
  <c r="AF76" i="4" s="1"/>
  <c r="AG76" i="4" s="1"/>
  <c r="AE72" i="4"/>
  <c r="AF72" i="4" s="1"/>
  <c r="AG72" i="4" s="1"/>
  <c r="AE60" i="4"/>
  <c r="AF60" i="4" s="1"/>
  <c r="AG60" i="4" s="1"/>
  <c r="AE56" i="4"/>
  <c r="AF56" i="4" s="1"/>
  <c r="AG56" i="4" s="1"/>
  <c r="AE44" i="4"/>
  <c r="AF44" i="4" s="1"/>
  <c r="AG44" i="4" s="1"/>
  <c r="AE40" i="4"/>
  <c r="AF40" i="4" s="1"/>
  <c r="AG40" i="4" s="1"/>
  <c r="AE28" i="4"/>
  <c r="AF28" i="4" s="1"/>
  <c r="AG28" i="4" s="1"/>
  <c r="AE24" i="4"/>
  <c r="AF24" i="4" s="1"/>
  <c r="AG24" i="4" s="1"/>
  <c r="AE12" i="4"/>
  <c r="AF12" i="4" s="1"/>
  <c r="AG12" i="4" s="1"/>
  <c r="AJ316" i="4"/>
  <c r="AE109" i="4"/>
  <c r="AF109" i="4" s="1"/>
  <c r="AG109" i="4" s="1"/>
  <c r="AE52" i="3"/>
  <c r="AF52" i="3" s="1"/>
  <c r="AG52" i="3" s="1"/>
  <c r="AE10" i="3"/>
  <c r="AF10" i="3" s="1"/>
  <c r="AG10" i="3" s="1"/>
  <c r="AE6" i="3"/>
  <c r="AF6" i="3" s="1"/>
  <c r="AG6" i="3" s="1"/>
  <c r="AE92" i="3"/>
  <c r="AF92" i="3" s="1"/>
  <c r="AG92" i="3" s="1"/>
  <c r="AE132" i="3"/>
  <c r="AF132" i="3" s="1"/>
  <c r="AG132" i="3" s="1"/>
  <c r="AE76" i="3"/>
  <c r="AF76" i="3" s="1"/>
  <c r="AG76" i="3" s="1"/>
  <c r="AE36" i="3"/>
  <c r="AF36" i="3" s="1"/>
  <c r="AG36" i="3" s="1"/>
  <c r="AE66" i="3"/>
  <c r="AF66" i="3" s="1"/>
  <c r="AG66" i="3" s="1"/>
  <c r="AE38" i="3"/>
  <c r="AF38" i="3" s="1"/>
  <c r="AG38" i="3" s="1"/>
  <c r="AE14" i="3"/>
  <c r="AF14" i="3" s="1"/>
  <c r="AG14" i="3" s="1"/>
  <c r="AE86" i="3"/>
  <c r="AF86" i="3" s="1"/>
  <c r="AG86" i="3" s="1"/>
  <c r="AE54" i="3"/>
  <c r="AF54" i="3" s="1"/>
  <c r="AG54" i="3" s="1"/>
  <c r="AE44" i="3"/>
  <c r="AF44" i="3" s="1"/>
  <c r="AG44" i="3" s="1"/>
  <c r="AE20" i="3"/>
  <c r="AF20" i="3" s="1"/>
  <c r="AG20" i="3" s="1"/>
  <c r="AE116" i="3"/>
  <c r="AF116" i="3" s="1"/>
  <c r="AG116" i="3" s="1"/>
  <c r="AE100" i="3"/>
  <c r="AF100" i="3" s="1"/>
  <c r="AG100" i="3" s="1"/>
  <c r="AE150" i="3"/>
  <c r="AF150" i="3" s="1"/>
  <c r="AG150" i="3" s="1"/>
  <c r="AE22" i="3"/>
  <c r="AF22" i="3" s="1"/>
  <c r="AG22" i="3" s="1"/>
  <c r="AE164" i="3"/>
  <c r="AF164" i="3" s="1"/>
  <c r="AG164" i="3" s="1"/>
  <c r="AE12" i="3"/>
  <c r="AF12" i="3" s="1"/>
  <c r="AG12" i="3" s="1"/>
  <c r="AE156" i="3"/>
  <c r="AF156" i="3" s="1"/>
  <c r="AG156" i="3" s="1"/>
  <c r="AE60" i="3"/>
  <c r="AF60" i="3" s="1"/>
  <c r="AG60" i="3" s="1"/>
  <c r="AE68" i="3"/>
  <c r="AF68" i="3" s="1"/>
  <c r="AG68" i="3" s="1"/>
  <c r="AE124" i="3"/>
  <c r="AF124" i="3" s="1"/>
  <c r="AG124" i="3" s="1"/>
  <c r="AE46" i="3"/>
  <c r="AF46" i="3" s="1"/>
  <c r="AG46" i="3" s="1"/>
  <c r="AE172" i="3"/>
  <c r="AF172" i="3" s="1"/>
  <c r="AG172" i="3" s="1"/>
  <c r="AE134" i="3"/>
  <c r="AF134" i="3" s="1"/>
  <c r="AG134" i="3" s="1"/>
  <c r="AE114" i="3"/>
  <c r="AF114" i="3" s="1"/>
  <c r="AG114" i="3" s="1"/>
  <c r="AF22" i="6"/>
  <c r="AG22" i="6" s="1"/>
  <c r="AE174" i="3"/>
  <c r="AF174" i="3" s="1"/>
  <c r="AG174" i="3" s="1"/>
  <c r="AE110" i="3"/>
  <c r="AF110" i="3" s="1"/>
  <c r="AG110" i="3" s="1"/>
  <c r="AE108" i="3"/>
  <c r="AF108" i="3" s="1"/>
  <c r="AG108" i="3" s="1"/>
  <c r="AE94" i="3"/>
  <c r="AF94" i="3" s="1"/>
  <c r="AG94" i="3" s="1"/>
  <c r="AE70" i="3"/>
  <c r="AF70" i="3" s="1"/>
  <c r="AG70" i="3" s="1"/>
  <c r="AE62" i="3"/>
  <c r="AF62" i="3" s="1"/>
  <c r="AG62" i="3" s="1"/>
  <c r="AE42" i="3"/>
  <c r="AF42" i="3" s="1"/>
  <c r="AG42" i="3" s="1"/>
  <c r="AE30" i="3"/>
  <c r="AF30" i="3" s="1"/>
  <c r="AG30" i="3" s="1"/>
  <c r="AE5" i="3"/>
  <c r="AF48" i="6"/>
  <c r="AG48" i="6" s="1"/>
  <c r="AF149" i="6"/>
  <c r="AG149" i="6" s="1"/>
  <c r="AF145" i="6"/>
  <c r="AG145" i="6" s="1"/>
  <c r="AF113" i="6"/>
  <c r="AG113" i="6" s="1"/>
  <c r="AF93" i="6"/>
  <c r="AG93" i="6" s="1"/>
  <c r="AF85" i="6"/>
  <c r="AG85" i="6" s="1"/>
  <c r="AF13" i="6"/>
  <c r="AG13" i="6" s="1"/>
  <c r="AF63" i="6"/>
  <c r="AG63" i="6" s="1"/>
  <c r="AF47" i="6"/>
  <c r="AG47" i="6" s="1"/>
  <c r="AE229" i="6"/>
  <c r="AF229" i="6" s="1"/>
  <c r="AG229" i="6" s="1"/>
  <c r="AE225" i="6"/>
  <c r="AF225" i="6" s="1"/>
  <c r="AG225" i="6" s="1"/>
  <c r="AF195" i="6"/>
  <c r="AG195" i="6" s="1"/>
  <c r="AF54" i="6"/>
  <c r="AG54" i="6" s="1"/>
  <c r="AF178" i="6"/>
  <c r="AG178" i="6" s="1"/>
  <c r="AF134" i="6"/>
  <c r="AG134" i="6" s="1"/>
  <c r="AF205" i="6"/>
  <c r="AG205" i="6" s="1"/>
  <c r="AF175" i="6"/>
  <c r="AG175" i="6" s="1"/>
  <c r="AF171" i="6"/>
  <c r="AG171" i="6" s="1"/>
  <c r="AF159" i="6"/>
  <c r="AG159" i="6" s="1"/>
  <c r="AF131" i="6"/>
  <c r="AG131" i="6" s="1"/>
  <c r="AF99" i="6"/>
  <c r="AG99" i="6" s="1"/>
  <c r="AF95" i="6"/>
  <c r="AG95" i="6" s="1"/>
  <c r="AE67" i="6"/>
  <c r="AF67" i="6" s="1"/>
  <c r="AG67" i="6" s="1"/>
  <c r="AF213" i="6"/>
  <c r="AG213" i="6" s="1"/>
  <c r="AK213" i="6"/>
  <c r="AI208" i="6"/>
  <c r="AF208" i="6"/>
  <c r="AG208" i="6" s="1"/>
  <c r="AF209" i="6"/>
  <c r="AG209" i="6" s="1"/>
  <c r="AK209" i="6"/>
  <c r="AE221" i="6"/>
  <c r="AF221" i="6" s="1"/>
  <c r="AG221" i="6" s="1"/>
  <c r="AF211" i="6"/>
  <c r="AG211" i="6" s="1"/>
  <c r="AF207" i="6"/>
  <c r="AG207" i="6" s="1"/>
  <c r="AF217" i="6"/>
  <c r="AG217" i="6" s="1"/>
  <c r="AK217" i="6"/>
  <c r="AE235" i="6"/>
  <c r="AF235" i="6" s="1"/>
  <c r="AG235" i="6" s="1"/>
  <c r="AE231" i="6"/>
  <c r="AF231" i="6" s="1"/>
  <c r="AG231" i="6" s="1"/>
  <c r="AE227" i="6"/>
  <c r="AF227" i="6" s="1"/>
  <c r="AG227" i="6" s="1"/>
  <c r="AE341" i="4"/>
  <c r="AF341" i="4" s="1"/>
  <c r="AG341" i="4" s="1"/>
  <c r="AE347" i="4"/>
  <c r="AF347" i="4" s="1"/>
  <c r="AG347" i="4" s="1"/>
  <c r="AK347" i="4"/>
  <c r="AE343" i="4"/>
  <c r="AF343" i="4" s="1"/>
  <c r="AG343" i="4" s="1"/>
  <c r="AK343" i="4"/>
  <c r="AE355" i="4"/>
  <c r="AF355" i="4" s="1"/>
  <c r="AG355" i="4" s="1"/>
  <c r="AE351" i="4"/>
  <c r="AF351" i="4" s="1"/>
  <c r="AG351" i="4" s="1"/>
  <c r="AK351" i="4"/>
  <c r="AI338" i="4"/>
  <c r="AE338" i="4"/>
  <c r="AF338" i="4" s="1"/>
  <c r="AG338" i="4" s="1"/>
  <c r="AP336" i="4"/>
  <c r="AE79" i="4"/>
  <c r="AF79" i="4" s="1"/>
  <c r="AG79" i="4" s="1"/>
  <c r="AO337" i="4"/>
  <c r="AI334" i="4"/>
  <c r="AE334" i="4"/>
  <c r="AF334" i="4" s="1"/>
  <c r="AG334" i="4" s="1"/>
  <c r="AD331" i="4"/>
  <c r="AO331" i="4"/>
  <c r="F325" i="4"/>
  <c r="AI325" i="4" s="1"/>
  <c r="AP325" i="4"/>
  <c r="AE312" i="4"/>
  <c r="AF312" i="4" s="1"/>
  <c r="AG312" i="4" s="1"/>
  <c r="AE26" i="3"/>
  <c r="AF26" i="3" s="1"/>
  <c r="AG26" i="3" s="1"/>
  <c r="AF83" i="6"/>
  <c r="AG83" i="6" s="1"/>
  <c r="AF187" i="6"/>
  <c r="AG187" i="6" s="1"/>
  <c r="AF141" i="6"/>
  <c r="AG141" i="6" s="1"/>
  <c r="AF123" i="6"/>
  <c r="AG123" i="6" s="1"/>
  <c r="AF112" i="6"/>
  <c r="AG112" i="6" s="1"/>
  <c r="AF79" i="6"/>
  <c r="AG79" i="6" s="1"/>
  <c r="AF53" i="6"/>
  <c r="AG53" i="6" s="1"/>
  <c r="AE147" i="4"/>
  <c r="AF147" i="4" s="1"/>
  <c r="AG147" i="4" s="1"/>
  <c r="AE143" i="4"/>
  <c r="AF143" i="4" s="1"/>
  <c r="AG143" i="4" s="1"/>
  <c r="AE45" i="4"/>
  <c r="AF45" i="4" s="1"/>
  <c r="AG45" i="4" s="1"/>
  <c r="AE13" i="4"/>
  <c r="AF13" i="4" s="1"/>
  <c r="AG13" i="4" s="1"/>
  <c r="AE5" i="6"/>
  <c r="AF5" i="6" s="1"/>
  <c r="AG5" i="6" s="1"/>
  <c r="AF202" i="6"/>
  <c r="AG202" i="6" s="1"/>
  <c r="AF146" i="6"/>
  <c r="AG146" i="6" s="1"/>
  <c r="AO336" i="4"/>
  <c r="AD336" i="4"/>
  <c r="AD330" i="4"/>
  <c r="AO330" i="4"/>
  <c r="AE328" i="4"/>
  <c r="AF328" i="4" s="1"/>
  <c r="AG328" i="4" s="1"/>
  <c r="AP324" i="4"/>
  <c r="AO323" i="4"/>
  <c r="AD323" i="4"/>
  <c r="L317" i="4"/>
  <c r="AK317" i="4" s="1"/>
  <c r="AP317" i="4"/>
  <c r="AE18" i="3"/>
  <c r="AF18" i="3" s="1"/>
  <c r="AG18" i="3" s="1"/>
  <c r="AI333" i="4"/>
  <c r="AE333" i="4"/>
  <c r="AF333" i="4" s="1"/>
  <c r="AG333" i="4" s="1"/>
  <c r="F330" i="4"/>
  <c r="AP330" i="4"/>
  <c r="AF190" i="6"/>
  <c r="AG190" i="6" s="1"/>
  <c r="AF177" i="6"/>
  <c r="AG177" i="6" s="1"/>
  <c r="AF126" i="6"/>
  <c r="AG126" i="6" s="1"/>
  <c r="AE105" i="4"/>
  <c r="AF105" i="4" s="1"/>
  <c r="AG105" i="4" s="1"/>
  <c r="AF199" i="6"/>
  <c r="AG199" i="6" s="1"/>
  <c r="AF91" i="6"/>
  <c r="AG91" i="6" s="1"/>
  <c r="AF172" i="6"/>
  <c r="AG172" i="6" s="1"/>
  <c r="AF166" i="6"/>
  <c r="AG166" i="6" s="1"/>
  <c r="AF143" i="6"/>
  <c r="AG143" i="6" s="1"/>
  <c r="AF139" i="6"/>
  <c r="AG139" i="6" s="1"/>
  <c r="AF135" i="6"/>
  <c r="AG135" i="6" s="1"/>
  <c r="AF107" i="6"/>
  <c r="AG107" i="6" s="1"/>
  <c r="AF103" i="6"/>
  <c r="AG103" i="6" s="1"/>
  <c r="AF55" i="6"/>
  <c r="AG55" i="6" s="1"/>
  <c r="AF39" i="6"/>
  <c r="AG39" i="6" s="1"/>
  <c r="AF23" i="6"/>
  <c r="AG23" i="6" s="1"/>
  <c r="AF7" i="6"/>
  <c r="AF167" i="6"/>
  <c r="AG167" i="6" s="1"/>
  <c r="AD327" i="4"/>
  <c r="AP326" i="4"/>
  <c r="AE308" i="4"/>
  <c r="AF308" i="4" s="1"/>
  <c r="AG308" i="4" s="1"/>
  <c r="AE118" i="3"/>
  <c r="AF118" i="3" s="1"/>
  <c r="AG118" i="3" s="1"/>
  <c r="AI318" i="4"/>
  <c r="L315" i="4"/>
  <c r="AE315" i="4" s="1"/>
  <c r="AF315" i="4" s="1"/>
  <c r="AG315" i="4" s="1"/>
  <c r="AP315" i="4"/>
  <c r="F313" i="4"/>
  <c r="AI313" i="4" s="1"/>
  <c r="AP313" i="4"/>
  <c r="AE140" i="3"/>
  <c r="AF140" i="3" s="1"/>
  <c r="AG140" i="3" s="1"/>
  <c r="AI326" i="4"/>
  <c r="AE326" i="4"/>
  <c r="AF326" i="4" s="1"/>
  <c r="AG326" i="4" s="1"/>
  <c r="AD318" i="4"/>
  <c r="AO318" i="4"/>
  <c r="AE130" i="3"/>
  <c r="AF130" i="3" s="1"/>
  <c r="AG130" i="3" s="1"/>
  <c r="AE98" i="3"/>
  <c r="AF98" i="3" s="1"/>
  <c r="AG98" i="3" s="1"/>
  <c r="AE166" i="3"/>
  <c r="AF166" i="3" s="1"/>
  <c r="AG166" i="3" s="1"/>
  <c r="AE158" i="3"/>
  <c r="AF158" i="3" s="1"/>
  <c r="AG158" i="3" s="1"/>
  <c r="AE148" i="3"/>
  <c r="AF148" i="3" s="1"/>
  <c r="AG148" i="3" s="1"/>
  <c r="AE142" i="3"/>
  <c r="AF142" i="3" s="1"/>
  <c r="AG142" i="3" s="1"/>
  <c r="AE122" i="3"/>
  <c r="AF122" i="3" s="1"/>
  <c r="AG122" i="3" s="1"/>
  <c r="AE58" i="3"/>
  <c r="AF58" i="3" s="1"/>
  <c r="AG58" i="3" s="1"/>
  <c r="AE34" i="3"/>
  <c r="AF34" i="3" s="1"/>
  <c r="AG34" i="3" s="1"/>
  <c r="AE146" i="3"/>
  <c r="AF146" i="3" s="1"/>
  <c r="AG146" i="3" s="1"/>
  <c r="AE126" i="3"/>
  <c r="AF126" i="3" s="1"/>
  <c r="AG126" i="3" s="1"/>
  <c r="AE102" i="3"/>
  <c r="AF102" i="3" s="1"/>
  <c r="AG102" i="3" s="1"/>
  <c r="AE90" i="3"/>
  <c r="AF90" i="3" s="1"/>
  <c r="AG90" i="3" s="1"/>
  <c r="AE84" i="3"/>
  <c r="AF84" i="3" s="1"/>
  <c r="AG84" i="3" s="1"/>
  <c r="AE78" i="3"/>
  <c r="AF78" i="3" s="1"/>
  <c r="AG78" i="3" s="1"/>
  <c r="AE162" i="3"/>
  <c r="AF162" i="3" s="1"/>
  <c r="AG162" i="3" s="1"/>
  <c r="AE74" i="3"/>
  <c r="AF74" i="3" s="1"/>
  <c r="AG74" i="3" s="1"/>
  <c r="AE50" i="3"/>
  <c r="AF50" i="3" s="1"/>
  <c r="AG50" i="3" s="1"/>
  <c r="AE71" i="3"/>
  <c r="AF71" i="3" s="1"/>
  <c r="AG71" i="3" s="1"/>
  <c r="AE63" i="3"/>
  <c r="AF63" i="3" s="1"/>
  <c r="AG63" i="3" s="1"/>
  <c r="AE39" i="3"/>
  <c r="AF39" i="3" s="1"/>
  <c r="AG39" i="3" s="1"/>
  <c r="AE15" i="3"/>
  <c r="AF15" i="3" s="1"/>
  <c r="AG15" i="3" s="1"/>
  <c r="AE153" i="3"/>
  <c r="AF153" i="3" s="1"/>
  <c r="AG153" i="3" s="1"/>
  <c r="AE173" i="4"/>
  <c r="AF173" i="4" s="1"/>
  <c r="AG173" i="4" s="1"/>
  <c r="AE169" i="4"/>
  <c r="AF169" i="4" s="1"/>
  <c r="AG169" i="4" s="1"/>
  <c r="AE165" i="4"/>
  <c r="AF165" i="4" s="1"/>
  <c r="AG165" i="4" s="1"/>
  <c r="AE161" i="4"/>
  <c r="AF161" i="4" s="1"/>
  <c r="AG161" i="4" s="1"/>
  <c r="AE157" i="4"/>
  <c r="AF157" i="4" s="1"/>
  <c r="AG157" i="4" s="1"/>
  <c r="AE153" i="4"/>
  <c r="AF153" i="4" s="1"/>
  <c r="AG153" i="4" s="1"/>
  <c r="AE149" i="4"/>
  <c r="AF149" i="4" s="1"/>
  <c r="AG149" i="4" s="1"/>
  <c r="AE145" i="4"/>
  <c r="AF145" i="4" s="1"/>
  <c r="AG145" i="4" s="1"/>
  <c r="AE141" i="4"/>
  <c r="AF141" i="4" s="1"/>
  <c r="AG141" i="4" s="1"/>
  <c r="AE137" i="4"/>
  <c r="AF137" i="4" s="1"/>
  <c r="AG137" i="4" s="1"/>
  <c r="AE133" i="4"/>
  <c r="AF133" i="4" s="1"/>
  <c r="AG133" i="4" s="1"/>
  <c r="AE129" i="4"/>
  <c r="AF129" i="4" s="1"/>
  <c r="AG129" i="4" s="1"/>
  <c r="AE125" i="4"/>
  <c r="AF125" i="4" s="1"/>
  <c r="AG125" i="4" s="1"/>
  <c r="AE121" i="4"/>
  <c r="AF121" i="4" s="1"/>
  <c r="AG121" i="4" s="1"/>
  <c r="AE117" i="4"/>
  <c r="AF117" i="4" s="1"/>
  <c r="AG117" i="4" s="1"/>
  <c r="AE113" i="4"/>
  <c r="AF113" i="4" s="1"/>
  <c r="AG113" i="4" s="1"/>
  <c r="AE101" i="4"/>
  <c r="AF101" i="4" s="1"/>
  <c r="AG101" i="4" s="1"/>
  <c r="AE97" i="4"/>
  <c r="AF97" i="4" s="1"/>
  <c r="AG97" i="4" s="1"/>
  <c r="AE93" i="4"/>
  <c r="AF93" i="4" s="1"/>
  <c r="AG93" i="4" s="1"/>
  <c r="AE89" i="4"/>
  <c r="AF89" i="4" s="1"/>
  <c r="AG89" i="4" s="1"/>
  <c r="AE85" i="4"/>
  <c r="AF85" i="4" s="1"/>
  <c r="AG85" i="4" s="1"/>
  <c r="AE81" i="4"/>
  <c r="AF81" i="4" s="1"/>
  <c r="AG81" i="4" s="1"/>
  <c r="AE77" i="4"/>
  <c r="AF77" i="4" s="1"/>
  <c r="AG77" i="4" s="1"/>
  <c r="AE73" i="4"/>
  <c r="AF73" i="4" s="1"/>
  <c r="AG73" i="4" s="1"/>
  <c r="AE69" i="4"/>
  <c r="AF69" i="4" s="1"/>
  <c r="AG69" i="4" s="1"/>
  <c r="AE65" i="4"/>
  <c r="AF65" i="4" s="1"/>
  <c r="AG65" i="4" s="1"/>
  <c r="AE61" i="4"/>
  <c r="AF61" i="4" s="1"/>
  <c r="AG61" i="4" s="1"/>
  <c r="AE57" i="4"/>
  <c r="AF57" i="4" s="1"/>
  <c r="AG57" i="4" s="1"/>
  <c r="AE53" i="4"/>
  <c r="AF53" i="4" s="1"/>
  <c r="AG53" i="4" s="1"/>
  <c r="AE49" i="4"/>
  <c r="AF49" i="4" s="1"/>
  <c r="AG49" i="4" s="1"/>
  <c r="AE41" i="4"/>
  <c r="AF41" i="4" s="1"/>
  <c r="AG41" i="4" s="1"/>
  <c r="AE37" i="4"/>
  <c r="AF37" i="4" s="1"/>
  <c r="AG37" i="4" s="1"/>
  <c r="AE33" i="4"/>
  <c r="AF33" i="4" s="1"/>
  <c r="AG33" i="4" s="1"/>
  <c r="AE29" i="4"/>
  <c r="AF29" i="4" s="1"/>
  <c r="AG29" i="4" s="1"/>
  <c r="AE25" i="4"/>
  <c r="AF25" i="4" s="1"/>
  <c r="AG25" i="4" s="1"/>
  <c r="AE21" i="4"/>
  <c r="AF21" i="4" s="1"/>
  <c r="AG21" i="4" s="1"/>
  <c r="AE17" i="4"/>
  <c r="AF17" i="4" s="1"/>
  <c r="AG17" i="4" s="1"/>
  <c r="AE9" i="4"/>
  <c r="AF9" i="4" s="1"/>
  <c r="AG9" i="4" s="1"/>
  <c r="AE337" i="4"/>
  <c r="AF337" i="4" s="1"/>
  <c r="AG337" i="4" s="1"/>
  <c r="AE329" i="4"/>
  <c r="AF329" i="4" s="1"/>
  <c r="AG329" i="4" s="1"/>
  <c r="AE323" i="4"/>
  <c r="AF323" i="4" s="1"/>
  <c r="AG323" i="4" s="1"/>
  <c r="AE321" i="4"/>
  <c r="AF321" i="4" s="1"/>
  <c r="AG321" i="4" s="1"/>
  <c r="AE319" i="4"/>
  <c r="AF319" i="4" s="1"/>
  <c r="AG319" i="4" s="1"/>
  <c r="AE311" i="4"/>
  <c r="AF311" i="4" s="1"/>
  <c r="AG311" i="4" s="1"/>
  <c r="AE307" i="4"/>
  <c r="AF307" i="4" s="1"/>
  <c r="AG307" i="4" s="1"/>
  <c r="AE305" i="4"/>
  <c r="AF305" i="4" s="1"/>
  <c r="AG305" i="4" s="1"/>
  <c r="AE303" i="4"/>
  <c r="AF303" i="4" s="1"/>
  <c r="AG303" i="4" s="1"/>
  <c r="AE301" i="4"/>
  <c r="AF301" i="4" s="1"/>
  <c r="AG301" i="4" s="1"/>
  <c r="AE299" i="4"/>
  <c r="AF299" i="4" s="1"/>
  <c r="AG299" i="4" s="1"/>
  <c r="AE297" i="4"/>
  <c r="AF297" i="4" s="1"/>
  <c r="AG297" i="4" s="1"/>
  <c r="AE295" i="4"/>
  <c r="AF295" i="4" s="1"/>
  <c r="AG295" i="4" s="1"/>
  <c r="AE293" i="4"/>
  <c r="AF293" i="4" s="1"/>
  <c r="AG293" i="4" s="1"/>
  <c r="AE291" i="4"/>
  <c r="AF291" i="4" s="1"/>
  <c r="AG291" i="4" s="1"/>
  <c r="AE289" i="4"/>
  <c r="AF289" i="4" s="1"/>
  <c r="AG289" i="4" s="1"/>
  <c r="AE287" i="4"/>
  <c r="AF287" i="4" s="1"/>
  <c r="AG287" i="4" s="1"/>
  <c r="AE285" i="4"/>
  <c r="AF285" i="4" s="1"/>
  <c r="AG285" i="4" s="1"/>
  <c r="AE283" i="4"/>
  <c r="AF283" i="4" s="1"/>
  <c r="AG283" i="4" s="1"/>
  <c r="AE281" i="4"/>
  <c r="AF281" i="4" s="1"/>
  <c r="AG281" i="4" s="1"/>
  <c r="AE279" i="4"/>
  <c r="AF279" i="4" s="1"/>
  <c r="AG279" i="4" s="1"/>
  <c r="AE277" i="4"/>
  <c r="AF277" i="4" s="1"/>
  <c r="AG277" i="4" s="1"/>
  <c r="AE275" i="4"/>
  <c r="AF275" i="4" s="1"/>
  <c r="AG275" i="4" s="1"/>
  <c r="AE273" i="4"/>
  <c r="AF273" i="4" s="1"/>
  <c r="AG273" i="4" s="1"/>
  <c r="AE271" i="4"/>
  <c r="AF271" i="4" s="1"/>
  <c r="AG271" i="4" s="1"/>
  <c r="AE269" i="4"/>
  <c r="AF269" i="4" s="1"/>
  <c r="AG269" i="4" s="1"/>
  <c r="AE267" i="4"/>
  <c r="AF267" i="4" s="1"/>
  <c r="AG267" i="4" s="1"/>
  <c r="AE265" i="4"/>
  <c r="AF265" i="4" s="1"/>
  <c r="AG265" i="4" s="1"/>
  <c r="AE263" i="4"/>
  <c r="AF263" i="4" s="1"/>
  <c r="AG263" i="4" s="1"/>
  <c r="AE261" i="4"/>
  <c r="AF261" i="4" s="1"/>
  <c r="AG261" i="4" s="1"/>
  <c r="AE259" i="4"/>
  <c r="AF259" i="4" s="1"/>
  <c r="AG259" i="4" s="1"/>
  <c r="AE257" i="4"/>
  <c r="AF257" i="4" s="1"/>
  <c r="AG257" i="4" s="1"/>
  <c r="AE255" i="4"/>
  <c r="AF255" i="4" s="1"/>
  <c r="AG255" i="4" s="1"/>
  <c r="AE253" i="4"/>
  <c r="AF253" i="4" s="1"/>
  <c r="AG253" i="4" s="1"/>
  <c r="AE251" i="4"/>
  <c r="AF251" i="4" s="1"/>
  <c r="AG251" i="4" s="1"/>
  <c r="AE249" i="4"/>
  <c r="AF249" i="4" s="1"/>
  <c r="AG249" i="4" s="1"/>
  <c r="AE247" i="4"/>
  <c r="AF247" i="4" s="1"/>
  <c r="AG247" i="4" s="1"/>
  <c r="AE245" i="4"/>
  <c r="AF245" i="4" s="1"/>
  <c r="AG245" i="4" s="1"/>
  <c r="AE243" i="4"/>
  <c r="AF243" i="4" s="1"/>
  <c r="AG243" i="4" s="1"/>
  <c r="AE241" i="4"/>
  <c r="AF241" i="4" s="1"/>
  <c r="AG241" i="4" s="1"/>
  <c r="AE239" i="4"/>
  <c r="AF239" i="4" s="1"/>
  <c r="AG239" i="4" s="1"/>
  <c r="AE237" i="4"/>
  <c r="AF237" i="4" s="1"/>
  <c r="AG237" i="4" s="1"/>
  <c r="AE235" i="4"/>
  <c r="AF235" i="4" s="1"/>
  <c r="AG235" i="4" s="1"/>
  <c r="AE233" i="4"/>
  <c r="AF233" i="4" s="1"/>
  <c r="AG233" i="4" s="1"/>
  <c r="AE231" i="4"/>
  <c r="AF231" i="4" s="1"/>
  <c r="AG231" i="4" s="1"/>
  <c r="AE229" i="4"/>
  <c r="AF229" i="4" s="1"/>
  <c r="AG229" i="4" s="1"/>
  <c r="AE227" i="4"/>
  <c r="AF227" i="4" s="1"/>
  <c r="AG227" i="4" s="1"/>
  <c r="AE225" i="4"/>
  <c r="AF225" i="4" s="1"/>
  <c r="AG225" i="4" s="1"/>
  <c r="AE223" i="4"/>
  <c r="AF223" i="4" s="1"/>
  <c r="AG223" i="4" s="1"/>
  <c r="AE221" i="4"/>
  <c r="AF221" i="4" s="1"/>
  <c r="AG221" i="4" s="1"/>
  <c r="AE219" i="4"/>
  <c r="AF219" i="4" s="1"/>
  <c r="AG219" i="4" s="1"/>
  <c r="AE217" i="4"/>
  <c r="AF217" i="4" s="1"/>
  <c r="AG217" i="4" s="1"/>
  <c r="AE215" i="4"/>
  <c r="AF215" i="4" s="1"/>
  <c r="AG215" i="4" s="1"/>
  <c r="AE213" i="4"/>
  <c r="AF213" i="4" s="1"/>
  <c r="AG213" i="4" s="1"/>
  <c r="AE211" i="4"/>
  <c r="AF211" i="4" s="1"/>
  <c r="AG211" i="4" s="1"/>
  <c r="AE209" i="4"/>
  <c r="AF209" i="4" s="1"/>
  <c r="AG209" i="4" s="1"/>
  <c r="AE207" i="4"/>
  <c r="AF207" i="4" s="1"/>
  <c r="AG207" i="4" s="1"/>
  <c r="AE205" i="4"/>
  <c r="AF205" i="4" s="1"/>
  <c r="AG205" i="4" s="1"/>
  <c r="AE203" i="4"/>
  <c r="AF203" i="4" s="1"/>
  <c r="AG203" i="4" s="1"/>
  <c r="AE201" i="4"/>
  <c r="AF201" i="4" s="1"/>
  <c r="AG201" i="4" s="1"/>
  <c r="AE199" i="4"/>
  <c r="AF199" i="4" s="1"/>
  <c r="AG199" i="4" s="1"/>
  <c r="AE197" i="4"/>
  <c r="AF197" i="4" s="1"/>
  <c r="AG197" i="4" s="1"/>
  <c r="AE195" i="4"/>
  <c r="AF195" i="4" s="1"/>
  <c r="AG195" i="4" s="1"/>
  <c r="AE193" i="4"/>
  <c r="AF193" i="4" s="1"/>
  <c r="AG193" i="4" s="1"/>
  <c r="AE191" i="4"/>
  <c r="AF191" i="4" s="1"/>
  <c r="AG191" i="4" s="1"/>
  <c r="AE189" i="4"/>
  <c r="AF189" i="4" s="1"/>
  <c r="AG189" i="4" s="1"/>
  <c r="AE187" i="4"/>
  <c r="AF187" i="4" s="1"/>
  <c r="AG187" i="4" s="1"/>
  <c r="AE185" i="4"/>
  <c r="AF185" i="4" s="1"/>
  <c r="AG185" i="4" s="1"/>
  <c r="AE183" i="4"/>
  <c r="AF183" i="4" s="1"/>
  <c r="AG183" i="4" s="1"/>
  <c r="AE181" i="4"/>
  <c r="AF181" i="4" s="1"/>
  <c r="AG181" i="4" s="1"/>
  <c r="AE179" i="4"/>
  <c r="AF179" i="4" s="1"/>
  <c r="AG179" i="4" s="1"/>
  <c r="AE177" i="4"/>
  <c r="AF177" i="4" s="1"/>
  <c r="AG177" i="4" s="1"/>
  <c r="AE175" i="4"/>
  <c r="AF175" i="4" s="1"/>
  <c r="AG175" i="4" s="1"/>
  <c r="AE171" i="4"/>
  <c r="AF171" i="4" s="1"/>
  <c r="AG171" i="4" s="1"/>
  <c r="AE167" i="4"/>
  <c r="AF167" i="4" s="1"/>
  <c r="AG167" i="4" s="1"/>
  <c r="AE163" i="4"/>
  <c r="AF163" i="4" s="1"/>
  <c r="AG163" i="4" s="1"/>
  <c r="AE159" i="4"/>
  <c r="AF159" i="4" s="1"/>
  <c r="AG159" i="4" s="1"/>
  <c r="AE155" i="4"/>
  <c r="AF155" i="4" s="1"/>
  <c r="AG155" i="4" s="1"/>
  <c r="AE151" i="4"/>
  <c r="AF151" i="4" s="1"/>
  <c r="AG151" i="4" s="1"/>
  <c r="AE139" i="4"/>
  <c r="AF139" i="4" s="1"/>
  <c r="AG139" i="4" s="1"/>
  <c r="AE135" i="4"/>
  <c r="AF135" i="4" s="1"/>
  <c r="AG135" i="4" s="1"/>
  <c r="AE131" i="4"/>
  <c r="AF131" i="4" s="1"/>
  <c r="AG131" i="4" s="1"/>
  <c r="AE127" i="4"/>
  <c r="AF127" i="4" s="1"/>
  <c r="AG127" i="4" s="1"/>
  <c r="AE123" i="4"/>
  <c r="AF123" i="4" s="1"/>
  <c r="AG123" i="4" s="1"/>
  <c r="AE119" i="4"/>
  <c r="AF119" i="4" s="1"/>
  <c r="AG119" i="4" s="1"/>
  <c r="AE115" i="4"/>
  <c r="AF115" i="4" s="1"/>
  <c r="AG115" i="4" s="1"/>
  <c r="AE111" i="4"/>
  <c r="AF111" i="4" s="1"/>
  <c r="AG111" i="4" s="1"/>
  <c r="AE107" i="4"/>
  <c r="AF107" i="4" s="1"/>
  <c r="AG107" i="4" s="1"/>
  <c r="AE103" i="4"/>
  <c r="AF103" i="4" s="1"/>
  <c r="AG103" i="4" s="1"/>
  <c r="AE99" i="4"/>
  <c r="AF99" i="4" s="1"/>
  <c r="AG99" i="4" s="1"/>
  <c r="AE95" i="4"/>
  <c r="AF95" i="4" s="1"/>
  <c r="AG95" i="4" s="1"/>
  <c r="AE91" i="4"/>
  <c r="AF91" i="4" s="1"/>
  <c r="AG91" i="4" s="1"/>
  <c r="AE87" i="4"/>
  <c r="AF87" i="4" s="1"/>
  <c r="AG87" i="4" s="1"/>
  <c r="AE75" i="4"/>
  <c r="AF75" i="4" s="1"/>
  <c r="AG75" i="4" s="1"/>
  <c r="AE71" i="4"/>
  <c r="AF71" i="4" s="1"/>
  <c r="AG71" i="4" s="1"/>
  <c r="AE67" i="4"/>
  <c r="AF67" i="4" s="1"/>
  <c r="AG67" i="4" s="1"/>
  <c r="AE63" i="4"/>
  <c r="AF63" i="4" s="1"/>
  <c r="AG63" i="4" s="1"/>
  <c r="AE59" i="4"/>
  <c r="AF59" i="4" s="1"/>
  <c r="AG59" i="4" s="1"/>
  <c r="AE55" i="4"/>
  <c r="AF55" i="4" s="1"/>
  <c r="AG55" i="4" s="1"/>
  <c r="AE51" i="4"/>
  <c r="AF51" i="4" s="1"/>
  <c r="AG51" i="4" s="1"/>
  <c r="AE47" i="4"/>
  <c r="AF47" i="4" s="1"/>
  <c r="AG47" i="4" s="1"/>
  <c r="AE43" i="4"/>
  <c r="AF43" i="4" s="1"/>
  <c r="AG43" i="4" s="1"/>
  <c r="AE39" i="4"/>
  <c r="AF39" i="4" s="1"/>
  <c r="AG39" i="4" s="1"/>
  <c r="AE35" i="4"/>
  <c r="AF35" i="4" s="1"/>
  <c r="AG35" i="4" s="1"/>
  <c r="AE31" i="4"/>
  <c r="AF31" i="4" s="1"/>
  <c r="AG31" i="4" s="1"/>
  <c r="AE27" i="4"/>
  <c r="AF27" i="4" s="1"/>
  <c r="AG27" i="4" s="1"/>
  <c r="AE19" i="4"/>
  <c r="AF19" i="4" s="1"/>
  <c r="AG19" i="4" s="1"/>
  <c r="AE15" i="4"/>
  <c r="AF15" i="4" s="1"/>
  <c r="AG15" i="4" s="1"/>
  <c r="AE11" i="4"/>
  <c r="AF11" i="4" s="1"/>
  <c r="AG11" i="4" s="1"/>
  <c r="AE7" i="4"/>
  <c r="AF7" i="4" s="1"/>
  <c r="AG7" i="4" s="1"/>
  <c r="AE192" i="6"/>
  <c r="AF192" i="6" s="1"/>
  <c r="AG192" i="6" s="1"/>
  <c r="AF186" i="6"/>
  <c r="AG186" i="6" s="1"/>
  <c r="AF180" i="6"/>
  <c r="AG180" i="6" s="1"/>
  <c r="AF183" i="6"/>
  <c r="AG183" i="6" s="1"/>
  <c r="AF158" i="6"/>
  <c r="AG158" i="6" s="1"/>
  <c r="AF119" i="6"/>
  <c r="AG119" i="6" s="1"/>
  <c r="AF31" i="6"/>
  <c r="AG31" i="6" s="1"/>
  <c r="AF15" i="6"/>
  <c r="AG15" i="6" s="1"/>
  <c r="AF203" i="6"/>
  <c r="AG203" i="6" s="1"/>
  <c r="AF197" i="6"/>
  <c r="AG197" i="6" s="1"/>
  <c r="AF188" i="6"/>
  <c r="AG188" i="6" s="1"/>
  <c r="AF151" i="6"/>
  <c r="AG151" i="6" s="1"/>
  <c r="AF136" i="6"/>
  <c r="AG136" i="6" s="1"/>
  <c r="AF115" i="6"/>
  <c r="AG115" i="6" s="1"/>
  <c r="AF88" i="6"/>
  <c r="AG88" i="6" s="1"/>
  <c r="AF75" i="6"/>
  <c r="AG75" i="6" s="1"/>
  <c r="AF72" i="6"/>
  <c r="AG72" i="6" s="1"/>
  <c r="AF59" i="6"/>
  <c r="AG59" i="6" s="1"/>
  <c r="AF43" i="6"/>
  <c r="AG43" i="6" s="1"/>
  <c r="AF40" i="6"/>
  <c r="AG40" i="6" s="1"/>
  <c r="AF27" i="6"/>
  <c r="AG27" i="6" s="1"/>
  <c r="AF24" i="6"/>
  <c r="AG24" i="6" s="1"/>
  <c r="AF11" i="6"/>
  <c r="AG11" i="6" s="1"/>
  <c r="AF155" i="6"/>
  <c r="AG155" i="6" s="1"/>
  <c r="AF144" i="6"/>
  <c r="AG144" i="6" s="1"/>
  <c r="AF106" i="6"/>
  <c r="AG106" i="6" s="1"/>
  <c r="AF98" i="6"/>
  <c r="AG98" i="6" s="1"/>
  <c r="AF74" i="6"/>
  <c r="AG74" i="6" s="1"/>
  <c r="AF26" i="6"/>
  <c r="AG26" i="6" s="1"/>
  <c r="AF18" i="6"/>
  <c r="AG18" i="6" s="1"/>
  <c r="AF10" i="6"/>
  <c r="AG10" i="6" s="1"/>
  <c r="AF132" i="6"/>
  <c r="AG132" i="6" s="1"/>
  <c r="AF108" i="6"/>
  <c r="AG108" i="6" s="1"/>
  <c r="AF92" i="6"/>
  <c r="AG92" i="6" s="1"/>
  <c r="AF73" i="6"/>
  <c r="AG73" i="6" s="1"/>
  <c r="AF68" i="6"/>
  <c r="AG68" i="6" s="1"/>
  <c r="AF57" i="6"/>
  <c r="AG57" i="6" s="1"/>
  <c r="AF49" i="6"/>
  <c r="AG49" i="6" s="1"/>
  <c r="AF33" i="6"/>
  <c r="AG33" i="6" s="1"/>
  <c r="AF25" i="6"/>
  <c r="AG25" i="6" s="1"/>
  <c r="AF154" i="6"/>
  <c r="AG154" i="6" s="1"/>
  <c r="AF46" i="6"/>
  <c r="AG46" i="6" s="1"/>
  <c r="AF14" i="6"/>
  <c r="AG14" i="6" s="1"/>
  <c r="AL331" i="4"/>
  <c r="AL321" i="4"/>
  <c r="AL317" i="4"/>
  <c r="AL337" i="4"/>
  <c r="AL335" i="4"/>
  <c r="AL323" i="4"/>
  <c r="AL315" i="4"/>
  <c r="AL327" i="4"/>
  <c r="AL311" i="4"/>
  <c r="AE168" i="3"/>
  <c r="AF168" i="3" s="1"/>
  <c r="AG168" i="3" s="1"/>
  <c r="AE152" i="3"/>
  <c r="AF152" i="3" s="1"/>
  <c r="AG152" i="3" s="1"/>
  <c r="AE169" i="3"/>
  <c r="AF169" i="3" s="1"/>
  <c r="AG169" i="3" s="1"/>
  <c r="AE161" i="3"/>
  <c r="AF161" i="3" s="1"/>
  <c r="AG161" i="3" s="1"/>
  <c r="AE145" i="3"/>
  <c r="AF145" i="3" s="1"/>
  <c r="AG145" i="3" s="1"/>
  <c r="AE137" i="3"/>
  <c r="AF137" i="3" s="1"/>
  <c r="AG137" i="3" s="1"/>
  <c r="AE129" i="3"/>
  <c r="AF129" i="3" s="1"/>
  <c r="AG129" i="3" s="1"/>
  <c r="AE121" i="3"/>
  <c r="AF121" i="3" s="1"/>
  <c r="AG121" i="3" s="1"/>
  <c r="AE113" i="3"/>
  <c r="AF113" i="3" s="1"/>
  <c r="AG113" i="3" s="1"/>
  <c r="AE105" i="3"/>
  <c r="AF105" i="3" s="1"/>
  <c r="AG105" i="3" s="1"/>
  <c r="AE97" i="3"/>
  <c r="AF97" i="3" s="1"/>
  <c r="AG97" i="3" s="1"/>
  <c r="AE89" i="3"/>
  <c r="AF89" i="3" s="1"/>
  <c r="AG89" i="3" s="1"/>
  <c r="AE144" i="3"/>
  <c r="AF144" i="3" s="1"/>
  <c r="AG144" i="3" s="1"/>
  <c r="AE128" i="3"/>
  <c r="AF128" i="3" s="1"/>
  <c r="AG128" i="3" s="1"/>
  <c r="AE112" i="3"/>
  <c r="AF112" i="3" s="1"/>
  <c r="AG112" i="3" s="1"/>
  <c r="AE96" i="3"/>
  <c r="AF96" i="3" s="1"/>
  <c r="AG96" i="3" s="1"/>
  <c r="AE80" i="3"/>
  <c r="AF80" i="3" s="1"/>
  <c r="AG80" i="3" s="1"/>
  <c r="AE170" i="3"/>
  <c r="AF170" i="3" s="1"/>
  <c r="AG170" i="3" s="1"/>
  <c r="AE138" i="3"/>
  <c r="AF138" i="3" s="1"/>
  <c r="AG138" i="3" s="1"/>
  <c r="AE106" i="3"/>
  <c r="AF106" i="3" s="1"/>
  <c r="AG106" i="3" s="1"/>
  <c r="AE73" i="3"/>
  <c r="AF73" i="3" s="1"/>
  <c r="AG73" i="3" s="1"/>
  <c r="AE67" i="3"/>
  <c r="AF67" i="3" s="1"/>
  <c r="AG67" i="3" s="1"/>
  <c r="AE51" i="3"/>
  <c r="AF51" i="3" s="1"/>
  <c r="AG51" i="3" s="1"/>
  <c r="AE47" i="3"/>
  <c r="AF47" i="3" s="1"/>
  <c r="AG47" i="3" s="1"/>
  <c r="AE41" i="3"/>
  <c r="AF41" i="3" s="1"/>
  <c r="AG41" i="3" s="1"/>
  <c r="AE35" i="3"/>
  <c r="AF35" i="3" s="1"/>
  <c r="AG35" i="3" s="1"/>
  <c r="AE31" i="3"/>
  <c r="AF31" i="3" s="1"/>
  <c r="AG31" i="3" s="1"/>
  <c r="AE19" i="3"/>
  <c r="AF19" i="3" s="1"/>
  <c r="AG19" i="3" s="1"/>
  <c r="AE9" i="3"/>
  <c r="AF9" i="3" s="1"/>
  <c r="AG9" i="3" s="1"/>
  <c r="AE195" i="3"/>
  <c r="AF195" i="3" s="1"/>
  <c r="AG195" i="3" s="1"/>
  <c r="AE191" i="3"/>
  <c r="AF191" i="3" s="1"/>
  <c r="AG191" i="3" s="1"/>
  <c r="AE187" i="3"/>
  <c r="AF187" i="3" s="1"/>
  <c r="AG187" i="3" s="1"/>
  <c r="AE183" i="3"/>
  <c r="AF183" i="3" s="1"/>
  <c r="AG183" i="3" s="1"/>
  <c r="AE179" i="3"/>
  <c r="AF179" i="3" s="1"/>
  <c r="AG179" i="3" s="1"/>
  <c r="AE175" i="3"/>
  <c r="AF175" i="3" s="1"/>
  <c r="AG175" i="3" s="1"/>
  <c r="AE159" i="3"/>
  <c r="AF159" i="3" s="1"/>
  <c r="AG159" i="3" s="1"/>
  <c r="AE143" i="3"/>
  <c r="AF143" i="3" s="1"/>
  <c r="AG143" i="3" s="1"/>
  <c r="AE127" i="3"/>
  <c r="AF127" i="3" s="1"/>
  <c r="AG127" i="3" s="1"/>
  <c r="AE111" i="3"/>
  <c r="AF111" i="3" s="1"/>
  <c r="AG111" i="3" s="1"/>
  <c r="AE95" i="3"/>
  <c r="AF95" i="3" s="1"/>
  <c r="AG95" i="3" s="1"/>
  <c r="AE79" i="3"/>
  <c r="AF79" i="3" s="1"/>
  <c r="AG79" i="3" s="1"/>
  <c r="AE160" i="3"/>
  <c r="AF160" i="3" s="1"/>
  <c r="AG160" i="3" s="1"/>
  <c r="AE154" i="3"/>
  <c r="AF154" i="3" s="1"/>
  <c r="AG154" i="3" s="1"/>
  <c r="AE59" i="3"/>
  <c r="AF59" i="3" s="1"/>
  <c r="AG59" i="3" s="1"/>
  <c r="AE55" i="3"/>
  <c r="AF55" i="3" s="1"/>
  <c r="AG55" i="3" s="1"/>
  <c r="AE43" i="3"/>
  <c r="AF43" i="3" s="1"/>
  <c r="AG43" i="3" s="1"/>
  <c r="AE27" i="3"/>
  <c r="AF27" i="3" s="1"/>
  <c r="AG27" i="3" s="1"/>
  <c r="AE23" i="3"/>
  <c r="AF23" i="3" s="1"/>
  <c r="AG23" i="3" s="1"/>
  <c r="AE11" i="3"/>
  <c r="AF11" i="3" s="1"/>
  <c r="AG11" i="3" s="1"/>
  <c r="AE7" i="3"/>
  <c r="AF7" i="3" s="1"/>
  <c r="AG7" i="3" s="1"/>
  <c r="AE192" i="3"/>
  <c r="AF192" i="3" s="1"/>
  <c r="AG192" i="3" s="1"/>
  <c r="AE188" i="3"/>
  <c r="AF188" i="3" s="1"/>
  <c r="AG188" i="3" s="1"/>
  <c r="AE184" i="3"/>
  <c r="AF184" i="3" s="1"/>
  <c r="AG184" i="3" s="1"/>
  <c r="AE180" i="3"/>
  <c r="AF180" i="3" s="1"/>
  <c r="AG180" i="3" s="1"/>
  <c r="AE176" i="3"/>
  <c r="AF176" i="3" s="1"/>
  <c r="AG176" i="3" s="1"/>
  <c r="AE163" i="3"/>
  <c r="AF163" i="3" s="1"/>
  <c r="AG163" i="3" s="1"/>
  <c r="AE147" i="3"/>
  <c r="AF147" i="3" s="1"/>
  <c r="AG147" i="3" s="1"/>
  <c r="AE131" i="3"/>
  <c r="AF131" i="3" s="1"/>
  <c r="AG131" i="3" s="1"/>
  <c r="AE83" i="3"/>
  <c r="AF83" i="3" s="1"/>
  <c r="AG83" i="3" s="1"/>
  <c r="AE198" i="3"/>
  <c r="AF198" i="3" s="1"/>
  <c r="AG198" i="3" s="1"/>
  <c r="AE194" i="3"/>
  <c r="AF194" i="3" s="1"/>
  <c r="AG194" i="3" s="1"/>
  <c r="AE190" i="3"/>
  <c r="AF190" i="3" s="1"/>
  <c r="AG190" i="3" s="1"/>
  <c r="AE186" i="3"/>
  <c r="AF186" i="3" s="1"/>
  <c r="AG186" i="3" s="1"/>
  <c r="AE182" i="3"/>
  <c r="AF182" i="3" s="1"/>
  <c r="AG182" i="3" s="1"/>
  <c r="AE178" i="3"/>
  <c r="AF178" i="3" s="1"/>
  <c r="AG178" i="3" s="1"/>
  <c r="AE171" i="3"/>
  <c r="AF171" i="3" s="1"/>
  <c r="AG171" i="3" s="1"/>
  <c r="AE155" i="3"/>
  <c r="AF155" i="3" s="1"/>
  <c r="AG155" i="3" s="1"/>
  <c r="AE139" i="3"/>
  <c r="AF139" i="3" s="1"/>
  <c r="AG139" i="3" s="1"/>
  <c r="AE136" i="3"/>
  <c r="AF136" i="3" s="1"/>
  <c r="AG136" i="3" s="1"/>
  <c r="AE123" i="3"/>
  <c r="AF123" i="3" s="1"/>
  <c r="AG123" i="3" s="1"/>
  <c r="AE120" i="3"/>
  <c r="AF120" i="3" s="1"/>
  <c r="AG120" i="3" s="1"/>
  <c r="AE107" i="3"/>
  <c r="AF107" i="3" s="1"/>
  <c r="AG107" i="3" s="1"/>
  <c r="AE104" i="3"/>
  <c r="AF104" i="3" s="1"/>
  <c r="AG104" i="3" s="1"/>
  <c r="AE91" i="3"/>
  <c r="AF91" i="3" s="1"/>
  <c r="AG91" i="3" s="1"/>
  <c r="AE88" i="3"/>
  <c r="AF88" i="3" s="1"/>
  <c r="AG88" i="3" s="1"/>
  <c r="AE75" i="3"/>
  <c r="AF75" i="3" s="1"/>
  <c r="AG75" i="3" s="1"/>
  <c r="AE72" i="3"/>
  <c r="AF72" i="3" s="1"/>
  <c r="AG72" i="3" s="1"/>
  <c r="AE64" i="3"/>
  <c r="AF64" i="3" s="1"/>
  <c r="AG64" i="3" s="1"/>
  <c r="AE56" i="3"/>
  <c r="AF56" i="3" s="1"/>
  <c r="AG56" i="3" s="1"/>
  <c r="AE48" i="3"/>
  <c r="AF48" i="3" s="1"/>
  <c r="AG48" i="3" s="1"/>
  <c r="AE40" i="3"/>
  <c r="AF40" i="3" s="1"/>
  <c r="AG40" i="3" s="1"/>
  <c r="AE32" i="3"/>
  <c r="AF32" i="3" s="1"/>
  <c r="AG32" i="3" s="1"/>
  <c r="AE24" i="3"/>
  <c r="AF24" i="3" s="1"/>
  <c r="AG24" i="3" s="1"/>
  <c r="AE16" i="3"/>
  <c r="AF16" i="3" s="1"/>
  <c r="AG16" i="3" s="1"/>
  <c r="AE8" i="3"/>
  <c r="AF8" i="3" s="1"/>
  <c r="AG8" i="3" s="1"/>
  <c r="AE196" i="3"/>
  <c r="AF196" i="3" s="1"/>
  <c r="AG196" i="3" s="1"/>
  <c r="AE115" i="3"/>
  <c r="AF115" i="3" s="1"/>
  <c r="AG115" i="3" s="1"/>
  <c r="AE99" i="3"/>
  <c r="AF99" i="3" s="1"/>
  <c r="AG99" i="3" s="1"/>
  <c r="AE197" i="3"/>
  <c r="AF197" i="3" s="1"/>
  <c r="AG197" i="3" s="1"/>
  <c r="AE193" i="3"/>
  <c r="AF193" i="3" s="1"/>
  <c r="AG193" i="3" s="1"/>
  <c r="AE189" i="3"/>
  <c r="AF189" i="3" s="1"/>
  <c r="AG189" i="3" s="1"/>
  <c r="AE185" i="3"/>
  <c r="AF185" i="3" s="1"/>
  <c r="AG185" i="3" s="1"/>
  <c r="AE181" i="3"/>
  <c r="AF181" i="3" s="1"/>
  <c r="AG181" i="3" s="1"/>
  <c r="AE177" i="3"/>
  <c r="AF177" i="3" s="1"/>
  <c r="AG177" i="3" s="1"/>
  <c r="AE173" i="3"/>
  <c r="AF173" i="3" s="1"/>
  <c r="AG173" i="3" s="1"/>
  <c r="AE167" i="3"/>
  <c r="AF167" i="3" s="1"/>
  <c r="AG167" i="3" s="1"/>
  <c r="AE157" i="3"/>
  <c r="AF157" i="3" s="1"/>
  <c r="AG157" i="3" s="1"/>
  <c r="AE151" i="3"/>
  <c r="AF151" i="3" s="1"/>
  <c r="AG151" i="3" s="1"/>
  <c r="AE135" i="3"/>
  <c r="AF135" i="3" s="1"/>
  <c r="AG135" i="3" s="1"/>
  <c r="AE119" i="3"/>
  <c r="AF119" i="3" s="1"/>
  <c r="AG119" i="3" s="1"/>
  <c r="AE103" i="3"/>
  <c r="AF103" i="3" s="1"/>
  <c r="AG103" i="3" s="1"/>
  <c r="AE87" i="3"/>
  <c r="AF87" i="3" s="1"/>
  <c r="AG87" i="3" s="1"/>
  <c r="AE77" i="3"/>
  <c r="AF77" i="3" s="1"/>
  <c r="AG77" i="3" s="1"/>
  <c r="AE141" i="3"/>
  <c r="AF141" i="3" s="1"/>
  <c r="AG141" i="3" s="1"/>
  <c r="AE133" i="3"/>
  <c r="AF133" i="3" s="1"/>
  <c r="AG133" i="3" s="1"/>
  <c r="AE125" i="3"/>
  <c r="AF125" i="3" s="1"/>
  <c r="AG125" i="3" s="1"/>
  <c r="AE117" i="3"/>
  <c r="AF117" i="3" s="1"/>
  <c r="AG117" i="3" s="1"/>
  <c r="AE109" i="3"/>
  <c r="AF109" i="3" s="1"/>
  <c r="AG109" i="3" s="1"/>
  <c r="AE101" i="3"/>
  <c r="AF101" i="3" s="1"/>
  <c r="AG101" i="3" s="1"/>
  <c r="AE93" i="3"/>
  <c r="AF93" i="3" s="1"/>
  <c r="AG93" i="3" s="1"/>
  <c r="AE81" i="3"/>
  <c r="AF81" i="3" s="1"/>
  <c r="AG81" i="3" s="1"/>
  <c r="AE65" i="3"/>
  <c r="AF65" i="3" s="1"/>
  <c r="AG65" i="3" s="1"/>
  <c r="AE57" i="3"/>
  <c r="AF57" i="3" s="1"/>
  <c r="AG57" i="3" s="1"/>
  <c r="AE49" i="3"/>
  <c r="AF49" i="3" s="1"/>
  <c r="AG49" i="3" s="1"/>
  <c r="AE33" i="3"/>
  <c r="AF33" i="3" s="1"/>
  <c r="AG33" i="3" s="1"/>
  <c r="AE25" i="3"/>
  <c r="AF25" i="3" s="1"/>
  <c r="AG25" i="3" s="1"/>
  <c r="AE17" i="3"/>
  <c r="AF17" i="3" s="1"/>
  <c r="AG17" i="3" s="1"/>
  <c r="AE165" i="3"/>
  <c r="AF165" i="3" s="1"/>
  <c r="AG165" i="3" s="1"/>
  <c r="AE149" i="3"/>
  <c r="AF149" i="3" s="1"/>
  <c r="AG149" i="3" s="1"/>
  <c r="AE85" i="3"/>
  <c r="AF85" i="3" s="1"/>
  <c r="AG85" i="3" s="1"/>
  <c r="AE69" i="3"/>
  <c r="AF69" i="3" s="1"/>
  <c r="AG69" i="3" s="1"/>
  <c r="AE61" i="3"/>
  <c r="AF61" i="3" s="1"/>
  <c r="AG61" i="3" s="1"/>
  <c r="AE53" i="3"/>
  <c r="AF53" i="3" s="1"/>
  <c r="AG53" i="3" s="1"/>
  <c r="AE45" i="3"/>
  <c r="AF45" i="3" s="1"/>
  <c r="AG45" i="3" s="1"/>
  <c r="AE37" i="3"/>
  <c r="AF37" i="3" s="1"/>
  <c r="AG37" i="3" s="1"/>
  <c r="AE29" i="3"/>
  <c r="AF29" i="3" s="1"/>
  <c r="AG29" i="3" s="1"/>
  <c r="AE21" i="3"/>
  <c r="AF21" i="3" s="1"/>
  <c r="AG21" i="3" s="1"/>
  <c r="AE13" i="3"/>
  <c r="AF13" i="3" s="1"/>
  <c r="AG13" i="3" s="1"/>
  <c r="AD338" i="4"/>
  <c r="AO338" i="4"/>
  <c r="AI332" i="4"/>
  <c r="AI328" i="4"/>
  <c r="AI337" i="4"/>
  <c r="AD334" i="4"/>
  <c r="AO334" i="4"/>
  <c r="AD329" i="4"/>
  <c r="AO329" i="4"/>
  <c r="L331" i="4"/>
  <c r="AE331" i="4" s="1"/>
  <c r="AF331" i="4" s="1"/>
  <c r="AG331" i="4" s="1"/>
  <c r="AP331" i="4"/>
  <c r="F309" i="4"/>
  <c r="AE309" i="4" s="1"/>
  <c r="AF309" i="4" s="1"/>
  <c r="AG309" i="4" s="1"/>
  <c r="AP309" i="4"/>
  <c r="AI336" i="4"/>
  <c r="L335" i="4"/>
  <c r="AK335" i="4" s="1"/>
  <c r="AP335" i="4"/>
  <c r="AP334" i="4"/>
  <c r="AP329" i="4"/>
  <c r="AO325" i="4"/>
  <c r="AI321" i="4"/>
  <c r="AJ319" i="4"/>
  <c r="AD317" i="4"/>
  <c r="AO317" i="4"/>
  <c r="AN311" i="4"/>
  <c r="AO307" i="4"/>
  <c r="AD307" i="4"/>
  <c r="AP338" i="4"/>
  <c r="AO335" i="4"/>
  <c r="AP333" i="4"/>
  <c r="AP328" i="4"/>
  <c r="AD328" i="4"/>
  <c r="AI324" i="4"/>
  <c r="AP321" i="4"/>
  <c r="AD321" i="4"/>
  <c r="AO321" i="4"/>
  <c r="AO320" i="4"/>
  <c r="AD320" i="4"/>
  <c r="AL316" i="4"/>
  <c r="AP316" i="4"/>
  <c r="AI316" i="4"/>
  <c r="L310" i="4"/>
  <c r="AK310" i="4" s="1"/>
  <c r="AP310" i="4"/>
  <c r="AP337" i="4"/>
  <c r="AO333" i="4"/>
  <c r="AP332" i="4"/>
  <c r="AD332" i="4"/>
  <c r="AI329" i="4"/>
  <c r="L327" i="4"/>
  <c r="AK327" i="4" s="1"/>
  <c r="AP327" i="4"/>
  <c r="AK326" i="4"/>
  <c r="AD324" i="4"/>
  <c r="AP323" i="4"/>
  <c r="F320" i="4"/>
  <c r="AE320" i="4" s="1"/>
  <c r="AF320" i="4" s="1"/>
  <c r="AG320" i="4" s="1"/>
  <c r="AP320" i="4"/>
  <c r="AP319" i="4"/>
  <c r="AL319" i="4"/>
  <c r="AO322" i="4"/>
  <c r="L322" i="4"/>
  <c r="AE322" i="4" s="1"/>
  <c r="AF322" i="4" s="1"/>
  <c r="AG322" i="4" s="1"/>
  <c r="AP322" i="4"/>
  <c r="AI314" i="4"/>
  <c r="AL312" i="4"/>
  <c r="AP312" i="4"/>
  <c r="AO310" i="4"/>
  <c r="L306" i="4"/>
  <c r="AK306" i="4" s="1"/>
  <c r="AP306" i="4"/>
  <c r="AI317" i="4"/>
  <c r="AO315" i="4"/>
  <c r="AD315" i="4"/>
  <c r="AD313" i="4"/>
  <c r="AO313" i="4"/>
  <c r="AI310" i="4"/>
  <c r="AL308" i="4"/>
  <c r="AP308" i="4"/>
  <c r="L318" i="4"/>
  <c r="AE318" i="4" s="1"/>
  <c r="AF318" i="4" s="1"/>
  <c r="AG318" i="4" s="1"/>
  <c r="AP318" i="4"/>
  <c r="L314" i="4"/>
  <c r="AK314" i="4" s="1"/>
  <c r="AP314" i="4"/>
  <c r="AO311" i="4"/>
  <c r="AD311" i="4"/>
  <c r="AD309" i="4"/>
  <c r="AO309" i="4"/>
  <c r="AI308" i="4"/>
  <c r="AI306" i="4"/>
  <c r="AP311" i="4"/>
  <c r="AP307" i="4"/>
  <c r="AE313" i="4" l="1"/>
  <c r="AF313" i="4" s="1"/>
  <c r="AG313" i="4" s="1"/>
  <c r="AE317" i="4"/>
  <c r="AF317" i="4" s="1"/>
  <c r="AG317" i="4" s="1"/>
  <c r="AE325" i="4"/>
  <c r="AF325" i="4" s="1"/>
  <c r="AG325" i="4" s="1"/>
  <c r="AK315" i="4"/>
  <c r="AE327" i="4"/>
  <c r="AF327" i="4" s="1"/>
  <c r="AG327" i="4" s="1"/>
  <c r="AI330" i="4"/>
  <c r="AE330" i="4"/>
  <c r="AF330" i="4" s="1"/>
  <c r="AG330" i="4" s="1"/>
  <c r="AE310" i="4"/>
  <c r="AF310" i="4" s="1"/>
  <c r="AG310" i="4" s="1"/>
  <c r="AE314" i="4"/>
  <c r="AF314" i="4" s="1"/>
  <c r="AG314" i="4" s="1"/>
  <c r="AE335" i="4"/>
  <c r="AF335" i="4" s="1"/>
  <c r="AG335" i="4" s="1"/>
  <c r="AE306" i="4"/>
  <c r="AF306" i="4" s="1"/>
  <c r="AG306" i="4" s="1"/>
  <c r="AK318" i="4"/>
  <c r="AK331" i="4"/>
  <c r="AK322" i="4"/>
  <c r="AI309" i="4"/>
  <c r="AI320" i="4"/>
  <c r="AP204" i="6" l="1"/>
  <c r="AO204" i="6"/>
  <c r="AN204" i="6"/>
  <c r="AM204" i="6"/>
  <c r="AL204" i="6"/>
  <c r="AK204" i="6"/>
  <c r="AJ204" i="6"/>
  <c r="AI204" i="6"/>
  <c r="AP203" i="6"/>
  <c r="AO203" i="6"/>
  <c r="AN203" i="6"/>
  <c r="AM203" i="6"/>
  <c r="AL203" i="6"/>
  <c r="AK203" i="6"/>
  <c r="AJ203" i="6"/>
  <c r="AI203" i="6"/>
  <c r="AP202" i="6"/>
  <c r="AO202" i="6"/>
  <c r="AN202" i="6"/>
  <c r="AM202" i="6"/>
  <c r="AL202" i="6"/>
  <c r="AK202" i="6"/>
  <c r="AJ202" i="6"/>
  <c r="AI202" i="6"/>
  <c r="AP201" i="6"/>
  <c r="AO201" i="6"/>
  <c r="AN201" i="6"/>
  <c r="AM201" i="6"/>
  <c r="AL201" i="6"/>
  <c r="AK201" i="6"/>
  <c r="AJ201" i="6"/>
  <c r="AI201" i="6"/>
  <c r="AP200" i="6"/>
  <c r="AO200" i="6"/>
  <c r="AN200" i="6"/>
  <c r="AM200" i="6"/>
  <c r="AL200" i="6"/>
  <c r="AK200" i="6"/>
  <c r="AJ200" i="6"/>
  <c r="AI200" i="6"/>
  <c r="AP199" i="6"/>
  <c r="AO199" i="6"/>
  <c r="AN199" i="6"/>
  <c r="AM199" i="6"/>
  <c r="AL199" i="6"/>
  <c r="AK199" i="6"/>
  <c r="AJ199" i="6"/>
  <c r="AI199" i="6"/>
  <c r="AP198" i="6"/>
  <c r="AO198" i="6"/>
  <c r="AN198" i="6"/>
  <c r="AM198" i="6"/>
  <c r="AL198" i="6"/>
  <c r="AK198" i="6"/>
  <c r="AJ198" i="6"/>
  <c r="AI198" i="6"/>
  <c r="AP197" i="6"/>
  <c r="AO197" i="6"/>
  <c r="AN197" i="6"/>
  <c r="AM197" i="6"/>
  <c r="AL197" i="6"/>
  <c r="AK197" i="6"/>
  <c r="AJ197" i="6"/>
  <c r="AI197" i="6"/>
  <c r="AP196" i="6"/>
  <c r="AO196" i="6"/>
  <c r="AN196" i="6"/>
  <c r="AM196" i="6"/>
  <c r="AL196" i="6"/>
  <c r="AK196" i="6"/>
  <c r="AJ196" i="6"/>
  <c r="AI196" i="6"/>
  <c r="AP195" i="6"/>
  <c r="AO195" i="6"/>
  <c r="AN195" i="6"/>
  <c r="AM195" i="6"/>
  <c r="AL195" i="6"/>
  <c r="AK195" i="6"/>
  <c r="AJ195" i="6"/>
  <c r="AI195" i="6"/>
  <c r="AP194" i="6"/>
  <c r="AO194" i="6"/>
  <c r="AN194" i="6"/>
  <c r="AM194" i="6"/>
  <c r="AL194" i="6"/>
  <c r="AK194" i="6"/>
  <c r="AJ194" i="6"/>
  <c r="AI194" i="6"/>
  <c r="AP193" i="6"/>
  <c r="AO193" i="6"/>
  <c r="AN193" i="6"/>
  <c r="AM193" i="6"/>
  <c r="AL193" i="6"/>
  <c r="AK193" i="6"/>
  <c r="AJ193" i="6"/>
  <c r="AI193" i="6"/>
  <c r="AP192" i="6"/>
  <c r="AO192" i="6"/>
  <c r="AN192" i="6"/>
  <c r="AM192" i="6"/>
  <c r="AL192" i="6"/>
  <c r="AK192" i="6"/>
  <c r="AJ192" i="6"/>
  <c r="AI192" i="6"/>
  <c r="AP191" i="6"/>
  <c r="AO191" i="6"/>
  <c r="AN191" i="6"/>
  <c r="AM191" i="6"/>
  <c r="AL191" i="6"/>
  <c r="AK191" i="6"/>
  <c r="AJ191" i="6"/>
  <c r="AI191" i="6"/>
  <c r="AP190" i="6"/>
  <c r="AO190" i="6"/>
  <c r="AN190" i="6"/>
  <c r="AM190" i="6"/>
  <c r="AL190" i="6"/>
  <c r="AK190" i="6"/>
  <c r="AJ190" i="6"/>
  <c r="AI190" i="6"/>
  <c r="AP189" i="6"/>
  <c r="AO189" i="6"/>
  <c r="AN189" i="6"/>
  <c r="AM189" i="6"/>
  <c r="AL189" i="6"/>
  <c r="AK189" i="6"/>
  <c r="AJ189" i="6"/>
  <c r="AI189" i="6"/>
  <c r="AP188" i="6"/>
  <c r="AO188" i="6"/>
  <c r="AN188" i="6"/>
  <c r="AM188" i="6"/>
  <c r="AL188" i="6"/>
  <c r="AK188" i="6"/>
  <c r="AJ188" i="6"/>
  <c r="AI188" i="6"/>
  <c r="AP187" i="6"/>
  <c r="AO187" i="6"/>
  <c r="AN187" i="6"/>
  <c r="AM187" i="6"/>
  <c r="AL187" i="6"/>
  <c r="AK187" i="6"/>
  <c r="AJ187" i="6"/>
  <c r="AI187" i="6"/>
  <c r="AP186" i="6"/>
  <c r="AO186" i="6"/>
  <c r="AN186" i="6"/>
  <c r="AM186" i="6"/>
  <c r="AL186" i="6"/>
  <c r="AK186" i="6"/>
  <c r="AJ186" i="6"/>
  <c r="AI186" i="6"/>
  <c r="AP185" i="6"/>
  <c r="AO185" i="6"/>
  <c r="AN185" i="6"/>
  <c r="AM185" i="6"/>
  <c r="AL185" i="6"/>
  <c r="AK185" i="6"/>
  <c r="AJ185" i="6"/>
  <c r="AI185" i="6"/>
  <c r="AP184" i="6"/>
  <c r="AO184" i="6"/>
  <c r="AN184" i="6"/>
  <c r="AM184" i="6"/>
  <c r="AL184" i="6"/>
  <c r="AK184" i="6"/>
  <c r="AJ184" i="6"/>
  <c r="AI184" i="6"/>
  <c r="AP183" i="6"/>
  <c r="AO183" i="6"/>
  <c r="AN183" i="6"/>
  <c r="AM183" i="6"/>
  <c r="AL183" i="6"/>
  <c r="AK183" i="6"/>
  <c r="AJ183" i="6"/>
  <c r="AI183" i="6"/>
  <c r="AP182" i="6"/>
  <c r="AO182" i="6"/>
  <c r="AN182" i="6"/>
  <c r="AM182" i="6"/>
  <c r="AL182" i="6"/>
  <c r="AK182" i="6"/>
  <c r="AJ182" i="6"/>
  <c r="AI182" i="6"/>
  <c r="AP181" i="6"/>
  <c r="AO181" i="6"/>
  <c r="AN181" i="6"/>
  <c r="AM181" i="6"/>
  <c r="AL181" i="6"/>
  <c r="AK181" i="6"/>
  <c r="AJ181" i="6"/>
  <c r="AI181" i="6"/>
  <c r="AP180" i="6"/>
  <c r="AO180" i="6"/>
  <c r="AN180" i="6"/>
  <c r="AM180" i="6"/>
  <c r="AL180" i="6"/>
  <c r="AK180" i="6"/>
  <c r="AJ180" i="6"/>
  <c r="AI180" i="6"/>
  <c r="AP179" i="6"/>
  <c r="AO179" i="6"/>
  <c r="AN179" i="6"/>
  <c r="AM179" i="6"/>
  <c r="AL179" i="6"/>
  <c r="AK179" i="6"/>
  <c r="AJ179" i="6"/>
  <c r="AI179" i="6"/>
  <c r="AP178" i="6"/>
  <c r="AO178" i="6"/>
  <c r="AN178" i="6"/>
  <c r="AM178" i="6"/>
  <c r="AL178" i="6"/>
  <c r="AK178" i="6"/>
  <c r="AJ178" i="6"/>
  <c r="AI178" i="6"/>
  <c r="AP177" i="6"/>
  <c r="AO177" i="6"/>
  <c r="AN177" i="6"/>
  <c r="AM177" i="6"/>
  <c r="AL177" i="6"/>
  <c r="AK177" i="6"/>
  <c r="AJ177" i="6"/>
  <c r="AI177" i="6"/>
  <c r="AP176" i="6"/>
  <c r="AO176" i="6"/>
  <c r="AN176" i="6"/>
  <c r="AM176" i="6"/>
  <c r="AL176" i="6"/>
  <c r="AK176" i="6"/>
  <c r="AJ176" i="6"/>
  <c r="AI176" i="6"/>
  <c r="AP175" i="6"/>
  <c r="AO175" i="6"/>
  <c r="AN175" i="6"/>
  <c r="AM175" i="6"/>
  <c r="AL175" i="6"/>
  <c r="AK175" i="6"/>
  <c r="AJ175" i="6"/>
  <c r="AI175" i="6"/>
  <c r="AP174" i="6"/>
  <c r="AO174" i="6"/>
  <c r="AN174" i="6"/>
  <c r="AM174" i="6"/>
  <c r="AL174" i="6"/>
  <c r="AK174" i="6"/>
  <c r="AJ174" i="6"/>
  <c r="AI174" i="6"/>
  <c r="AP173" i="6"/>
  <c r="AO173" i="6"/>
  <c r="AN173" i="6"/>
  <c r="AM173" i="6"/>
  <c r="AL173" i="6"/>
  <c r="AK173" i="6"/>
  <c r="AJ173" i="6"/>
  <c r="AI173" i="6"/>
  <c r="AP172" i="6"/>
  <c r="AO172" i="6"/>
  <c r="AN172" i="6"/>
  <c r="AM172" i="6"/>
  <c r="AL172" i="6"/>
  <c r="AK172" i="6"/>
  <c r="AJ172" i="6"/>
  <c r="AI172" i="6"/>
  <c r="AP171" i="6"/>
  <c r="AO171" i="6"/>
  <c r="AN171" i="6"/>
  <c r="AM171" i="6"/>
  <c r="AL171" i="6"/>
  <c r="AK171" i="6"/>
  <c r="AJ171" i="6"/>
  <c r="AI171" i="6"/>
  <c r="AP170" i="6"/>
  <c r="AO170" i="6"/>
  <c r="AN170" i="6"/>
  <c r="AM170" i="6"/>
  <c r="AL170" i="6"/>
  <c r="AK170" i="6"/>
  <c r="AJ170" i="6"/>
  <c r="AI170" i="6"/>
  <c r="AP169" i="6"/>
  <c r="AO169" i="6"/>
  <c r="AN169" i="6"/>
  <c r="AM169" i="6"/>
  <c r="AL169" i="6"/>
  <c r="AK169" i="6"/>
  <c r="AJ169" i="6"/>
  <c r="AI169" i="6"/>
  <c r="AP168" i="6"/>
  <c r="AO168" i="6"/>
  <c r="AN168" i="6"/>
  <c r="AM168" i="6"/>
  <c r="AL168" i="6"/>
  <c r="AK168" i="6"/>
  <c r="AJ168" i="6"/>
  <c r="AI168" i="6"/>
  <c r="AP167" i="6"/>
  <c r="AO167" i="6"/>
  <c r="AN167" i="6"/>
  <c r="AM167" i="6"/>
  <c r="AL167" i="6"/>
  <c r="AK167" i="6"/>
  <c r="AJ167" i="6"/>
  <c r="AI167" i="6"/>
  <c r="AP166" i="6"/>
  <c r="AO166" i="6"/>
  <c r="AN166" i="6"/>
  <c r="AM166" i="6"/>
  <c r="AL166" i="6"/>
  <c r="AK166" i="6"/>
  <c r="AJ166" i="6"/>
  <c r="AI166" i="6"/>
  <c r="AP165" i="6"/>
  <c r="AO165" i="6"/>
  <c r="AN165" i="6"/>
  <c r="AM165" i="6"/>
  <c r="AL165" i="6"/>
  <c r="AK165" i="6"/>
  <c r="AJ165" i="6"/>
  <c r="AI165" i="6"/>
  <c r="AP164" i="6"/>
  <c r="AO164" i="6"/>
  <c r="AN164" i="6"/>
  <c r="AM164" i="6"/>
  <c r="AL164" i="6"/>
  <c r="AK164" i="6"/>
  <c r="AJ164" i="6"/>
  <c r="AI164" i="6"/>
  <c r="AP163" i="6"/>
  <c r="AO163" i="6"/>
  <c r="AN163" i="6"/>
  <c r="AM163" i="6"/>
  <c r="AL163" i="6"/>
  <c r="AK163" i="6"/>
  <c r="AJ163" i="6"/>
  <c r="AI163" i="6"/>
  <c r="AP162" i="6"/>
  <c r="AO162" i="6"/>
  <c r="AN162" i="6"/>
  <c r="AM162" i="6"/>
  <c r="AL162" i="6"/>
  <c r="AK162" i="6"/>
  <c r="AJ162" i="6"/>
  <c r="AI162" i="6"/>
  <c r="AP161" i="6"/>
  <c r="AO161" i="6"/>
  <c r="AN161" i="6"/>
  <c r="AM161" i="6"/>
  <c r="AL161" i="6"/>
  <c r="AK161" i="6"/>
  <c r="AJ161" i="6"/>
  <c r="AI161" i="6"/>
  <c r="AP160" i="6"/>
  <c r="AO160" i="6"/>
  <c r="AN160" i="6"/>
  <c r="AM160" i="6"/>
  <c r="AL160" i="6"/>
  <c r="AK160" i="6"/>
  <c r="AJ160" i="6"/>
  <c r="AI160" i="6"/>
  <c r="AP159" i="6"/>
  <c r="AO159" i="6"/>
  <c r="AN159" i="6"/>
  <c r="AM159" i="6"/>
  <c r="AL159" i="6"/>
  <c r="AK159" i="6"/>
  <c r="AJ159" i="6"/>
  <c r="AI159" i="6"/>
  <c r="AP158" i="6"/>
  <c r="AO158" i="6"/>
  <c r="AN158" i="6"/>
  <c r="AM158" i="6"/>
  <c r="AL158" i="6"/>
  <c r="AK158" i="6"/>
  <c r="AJ158" i="6"/>
  <c r="AI158" i="6"/>
  <c r="AP157" i="6"/>
  <c r="AO157" i="6"/>
  <c r="AN157" i="6"/>
  <c r="AM157" i="6"/>
  <c r="AL157" i="6"/>
  <c r="AK157" i="6"/>
  <c r="AJ157" i="6"/>
  <c r="AI157" i="6"/>
  <c r="AP156" i="6"/>
  <c r="AO156" i="6"/>
  <c r="AN156" i="6"/>
  <c r="AM156" i="6"/>
  <c r="AL156" i="6"/>
  <c r="AK156" i="6"/>
  <c r="AJ156" i="6"/>
  <c r="AI156" i="6"/>
  <c r="AP155" i="6"/>
  <c r="AO155" i="6"/>
  <c r="AN155" i="6"/>
  <c r="AM155" i="6"/>
  <c r="AL155" i="6"/>
  <c r="AK155" i="6"/>
  <c r="AJ155" i="6"/>
  <c r="AI155" i="6"/>
  <c r="AP154" i="6"/>
  <c r="AO154" i="6"/>
  <c r="AN154" i="6"/>
  <c r="AM154" i="6"/>
  <c r="AL154" i="6"/>
  <c r="AK154" i="6"/>
  <c r="AJ154" i="6"/>
  <c r="AI154" i="6"/>
  <c r="AP153" i="6"/>
  <c r="AO153" i="6"/>
  <c r="AN153" i="6"/>
  <c r="AM153" i="6"/>
  <c r="AL153" i="6"/>
  <c r="AK153" i="6"/>
  <c r="AJ153" i="6"/>
  <c r="AI153" i="6"/>
  <c r="AP152" i="6"/>
  <c r="AO152" i="6"/>
  <c r="AN152" i="6"/>
  <c r="AM152" i="6"/>
  <c r="AL152" i="6"/>
  <c r="AK152" i="6"/>
  <c r="AJ152" i="6"/>
  <c r="AI152" i="6"/>
  <c r="AP151" i="6"/>
  <c r="AO151" i="6"/>
  <c r="AN151" i="6"/>
  <c r="AM151" i="6"/>
  <c r="AL151" i="6"/>
  <c r="AK151" i="6"/>
  <c r="AJ151" i="6"/>
  <c r="AI151" i="6"/>
  <c r="AP150" i="6"/>
  <c r="AO150" i="6"/>
  <c r="AN150" i="6"/>
  <c r="AM150" i="6"/>
  <c r="AL150" i="6"/>
  <c r="AK150" i="6"/>
  <c r="AJ150" i="6"/>
  <c r="AI150" i="6"/>
  <c r="AP149" i="6"/>
  <c r="AO149" i="6"/>
  <c r="AN149" i="6"/>
  <c r="AM149" i="6"/>
  <c r="AL149" i="6"/>
  <c r="AK149" i="6"/>
  <c r="AJ149" i="6"/>
  <c r="AI149" i="6"/>
  <c r="AP148" i="6"/>
  <c r="AO148" i="6"/>
  <c r="AN148" i="6"/>
  <c r="AM148" i="6"/>
  <c r="AL148" i="6"/>
  <c r="AK148" i="6"/>
  <c r="AJ148" i="6"/>
  <c r="AI148" i="6"/>
  <c r="AP147" i="6"/>
  <c r="AO147" i="6"/>
  <c r="AN147" i="6"/>
  <c r="AM147" i="6"/>
  <c r="AL147" i="6"/>
  <c r="AK147" i="6"/>
  <c r="AJ147" i="6"/>
  <c r="AI147" i="6"/>
  <c r="AP146" i="6"/>
  <c r="AO146" i="6"/>
  <c r="AN146" i="6"/>
  <c r="AM146" i="6"/>
  <c r="AL146" i="6"/>
  <c r="AK146" i="6"/>
  <c r="AJ146" i="6"/>
  <c r="AI146" i="6"/>
  <c r="AP145" i="6"/>
  <c r="AO145" i="6"/>
  <c r="AN145" i="6"/>
  <c r="AM145" i="6"/>
  <c r="AL145" i="6"/>
  <c r="AK145" i="6"/>
  <c r="AJ145" i="6"/>
  <c r="AI145" i="6"/>
  <c r="AP144" i="6"/>
  <c r="AO144" i="6"/>
  <c r="AN144" i="6"/>
  <c r="AM144" i="6"/>
  <c r="AL144" i="6"/>
  <c r="AK144" i="6"/>
  <c r="AJ144" i="6"/>
  <c r="AI144" i="6"/>
  <c r="AP143" i="6"/>
  <c r="AO143" i="6"/>
  <c r="AN143" i="6"/>
  <c r="AM143" i="6"/>
  <c r="AL143" i="6"/>
  <c r="AK143" i="6"/>
  <c r="AJ143" i="6"/>
  <c r="AI143" i="6"/>
  <c r="AP142" i="6"/>
  <c r="AO142" i="6"/>
  <c r="AN142" i="6"/>
  <c r="AM142" i="6"/>
  <c r="AL142" i="6"/>
  <c r="AK142" i="6"/>
  <c r="AJ142" i="6"/>
  <c r="AI142" i="6"/>
  <c r="AP141" i="6"/>
  <c r="AO141" i="6"/>
  <c r="AN141" i="6"/>
  <c r="AM141" i="6"/>
  <c r="AL141" i="6"/>
  <c r="AK141" i="6"/>
  <c r="AJ141" i="6"/>
  <c r="AI141" i="6"/>
  <c r="AP140" i="6"/>
  <c r="AO140" i="6"/>
  <c r="AN140" i="6"/>
  <c r="AM140" i="6"/>
  <c r="AL140" i="6"/>
  <c r="AK140" i="6"/>
  <c r="AJ140" i="6"/>
  <c r="AI140" i="6"/>
  <c r="AP139" i="6"/>
  <c r="AO139" i="6"/>
  <c r="AN139" i="6"/>
  <c r="AM139" i="6"/>
  <c r="AL139" i="6"/>
  <c r="AK139" i="6"/>
  <c r="AJ139" i="6"/>
  <c r="AI139" i="6"/>
  <c r="AP138" i="6"/>
  <c r="AO138" i="6"/>
  <c r="AN138" i="6"/>
  <c r="AM138" i="6"/>
  <c r="AL138" i="6"/>
  <c r="AK138" i="6"/>
  <c r="AJ138" i="6"/>
  <c r="AI138" i="6"/>
  <c r="AP137" i="6"/>
  <c r="AO137" i="6"/>
  <c r="AN137" i="6"/>
  <c r="AM137" i="6"/>
  <c r="AL137" i="6"/>
  <c r="AK137" i="6"/>
  <c r="AJ137" i="6"/>
  <c r="AI137" i="6"/>
  <c r="AP136" i="6"/>
  <c r="AO136" i="6"/>
  <c r="AN136" i="6"/>
  <c r="AM136" i="6"/>
  <c r="AL136" i="6"/>
  <c r="AK136" i="6"/>
  <c r="AJ136" i="6"/>
  <c r="AI136" i="6"/>
  <c r="AP135" i="6"/>
  <c r="AO135" i="6"/>
  <c r="AN135" i="6"/>
  <c r="AM135" i="6"/>
  <c r="AL135" i="6"/>
  <c r="AK135" i="6"/>
  <c r="AJ135" i="6"/>
  <c r="AI135" i="6"/>
  <c r="AP134" i="6"/>
  <c r="AO134" i="6"/>
  <c r="AN134" i="6"/>
  <c r="AM134" i="6"/>
  <c r="AL134" i="6"/>
  <c r="AK134" i="6"/>
  <c r="AJ134" i="6"/>
  <c r="AI134" i="6"/>
  <c r="AP133" i="6"/>
  <c r="AO133" i="6"/>
  <c r="AN133" i="6"/>
  <c r="AM133" i="6"/>
  <c r="AL133" i="6"/>
  <c r="AK133" i="6"/>
  <c r="AJ133" i="6"/>
  <c r="AI133" i="6"/>
  <c r="AP132" i="6"/>
  <c r="AO132" i="6"/>
  <c r="AN132" i="6"/>
  <c r="AM132" i="6"/>
  <c r="AL132" i="6"/>
  <c r="AK132" i="6"/>
  <c r="AJ132" i="6"/>
  <c r="AI132" i="6"/>
  <c r="AP131" i="6"/>
  <c r="AO131" i="6"/>
  <c r="AN131" i="6"/>
  <c r="AM131" i="6"/>
  <c r="AL131" i="6"/>
  <c r="AK131" i="6"/>
  <c r="AJ131" i="6"/>
  <c r="AI131" i="6"/>
  <c r="AP130" i="6"/>
  <c r="AO130" i="6"/>
  <c r="AN130" i="6"/>
  <c r="AM130" i="6"/>
  <c r="AL130" i="6"/>
  <c r="AK130" i="6"/>
  <c r="AJ130" i="6"/>
  <c r="AI130" i="6"/>
  <c r="AP129" i="6"/>
  <c r="AO129" i="6"/>
  <c r="AN129" i="6"/>
  <c r="AM129" i="6"/>
  <c r="AL129" i="6"/>
  <c r="AK129" i="6"/>
  <c r="AJ129" i="6"/>
  <c r="AI129" i="6"/>
  <c r="AP128" i="6"/>
  <c r="AO128" i="6"/>
  <c r="AN128" i="6"/>
  <c r="AM128" i="6"/>
  <c r="AL128" i="6"/>
  <c r="AK128" i="6"/>
  <c r="AJ128" i="6"/>
  <c r="AI128" i="6"/>
  <c r="AP127" i="6"/>
  <c r="AO127" i="6"/>
  <c r="AN127" i="6"/>
  <c r="AM127" i="6"/>
  <c r="AL127" i="6"/>
  <c r="AK127" i="6"/>
  <c r="AJ127" i="6"/>
  <c r="AI127" i="6"/>
  <c r="AP126" i="6"/>
  <c r="AO126" i="6"/>
  <c r="AN126" i="6"/>
  <c r="AM126" i="6"/>
  <c r="AL126" i="6"/>
  <c r="AK126" i="6"/>
  <c r="AJ126" i="6"/>
  <c r="AI126" i="6"/>
  <c r="AP125" i="6"/>
  <c r="AO125" i="6"/>
  <c r="AN125" i="6"/>
  <c r="AM125" i="6"/>
  <c r="AL125" i="6"/>
  <c r="AK125" i="6"/>
  <c r="AJ125" i="6"/>
  <c r="AI125" i="6"/>
  <c r="AP124" i="6"/>
  <c r="AO124" i="6"/>
  <c r="AN124" i="6"/>
  <c r="AM124" i="6"/>
  <c r="AL124" i="6"/>
  <c r="AK124" i="6"/>
  <c r="AJ124" i="6"/>
  <c r="AI124" i="6"/>
  <c r="AP123" i="6"/>
  <c r="AO123" i="6"/>
  <c r="AN123" i="6"/>
  <c r="AM123" i="6"/>
  <c r="AL123" i="6"/>
  <c r="AK123" i="6"/>
  <c r="AJ123" i="6"/>
  <c r="AI123" i="6"/>
  <c r="AP122" i="6"/>
  <c r="AO122" i="6"/>
  <c r="AN122" i="6"/>
  <c r="AM122" i="6"/>
  <c r="AL122" i="6"/>
  <c r="AK122" i="6"/>
  <c r="AJ122" i="6"/>
  <c r="AI122" i="6"/>
  <c r="AP121" i="6"/>
  <c r="AO121" i="6"/>
  <c r="AN121" i="6"/>
  <c r="AM121" i="6"/>
  <c r="AL121" i="6"/>
  <c r="AK121" i="6"/>
  <c r="AJ121" i="6"/>
  <c r="AI121" i="6"/>
  <c r="AP120" i="6"/>
  <c r="AO120" i="6"/>
  <c r="AN120" i="6"/>
  <c r="AM120" i="6"/>
  <c r="AL120" i="6"/>
  <c r="AK120" i="6"/>
  <c r="AJ120" i="6"/>
  <c r="AI120" i="6"/>
  <c r="AP119" i="6"/>
  <c r="AO119" i="6"/>
  <c r="AN119" i="6"/>
  <c r="AM119" i="6"/>
  <c r="AL119" i="6"/>
  <c r="AK119" i="6"/>
  <c r="AJ119" i="6"/>
  <c r="AI119" i="6"/>
  <c r="AP118" i="6"/>
  <c r="AO118" i="6"/>
  <c r="AN118" i="6"/>
  <c r="AM118" i="6"/>
  <c r="AL118" i="6"/>
  <c r="AK118" i="6"/>
  <c r="AJ118" i="6"/>
  <c r="AI118" i="6"/>
  <c r="AP117" i="6"/>
  <c r="AO117" i="6"/>
  <c r="AN117" i="6"/>
  <c r="AM117" i="6"/>
  <c r="AL117" i="6"/>
  <c r="AK117" i="6"/>
  <c r="AJ117" i="6"/>
  <c r="AI117" i="6"/>
  <c r="AP116" i="6"/>
  <c r="AO116" i="6"/>
  <c r="AN116" i="6"/>
  <c r="AM116" i="6"/>
  <c r="AL116" i="6"/>
  <c r="AK116" i="6"/>
  <c r="AJ116" i="6"/>
  <c r="AI116" i="6"/>
  <c r="AP115" i="6"/>
  <c r="AO115" i="6"/>
  <c r="AN115" i="6"/>
  <c r="AM115" i="6"/>
  <c r="AL115" i="6"/>
  <c r="AK115" i="6"/>
  <c r="AJ115" i="6"/>
  <c r="AI115" i="6"/>
  <c r="AP114" i="6"/>
  <c r="AO114" i="6"/>
  <c r="AN114" i="6"/>
  <c r="AM114" i="6"/>
  <c r="AL114" i="6"/>
  <c r="AK114" i="6"/>
  <c r="AJ114" i="6"/>
  <c r="AI114" i="6"/>
  <c r="AP113" i="6"/>
  <c r="AO113" i="6"/>
  <c r="AN113" i="6"/>
  <c r="AM113" i="6"/>
  <c r="AL113" i="6"/>
  <c r="AK113" i="6"/>
  <c r="AJ113" i="6"/>
  <c r="AI113" i="6"/>
  <c r="AP112" i="6"/>
  <c r="AO112" i="6"/>
  <c r="AN112" i="6"/>
  <c r="AM112" i="6"/>
  <c r="AL112" i="6"/>
  <c r="AK112" i="6"/>
  <c r="AJ112" i="6"/>
  <c r="AI112" i="6"/>
  <c r="AP111" i="6"/>
  <c r="AO111" i="6"/>
  <c r="AN111" i="6"/>
  <c r="AM111" i="6"/>
  <c r="AL111" i="6"/>
  <c r="AK111" i="6"/>
  <c r="AJ111" i="6"/>
  <c r="AI111" i="6"/>
  <c r="AP110" i="6"/>
  <c r="AO110" i="6"/>
  <c r="AN110" i="6"/>
  <c r="AM110" i="6"/>
  <c r="AL110" i="6"/>
  <c r="AK110" i="6"/>
  <c r="AJ110" i="6"/>
  <c r="AI110" i="6"/>
  <c r="AP109" i="6"/>
  <c r="AO109" i="6"/>
  <c r="AN109" i="6"/>
  <c r="AM109" i="6"/>
  <c r="AL109" i="6"/>
  <c r="AK109" i="6"/>
  <c r="AJ109" i="6"/>
  <c r="AI109" i="6"/>
  <c r="AP108" i="6"/>
  <c r="AO108" i="6"/>
  <c r="AN108" i="6"/>
  <c r="AM108" i="6"/>
  <c r="AL108" i="6"/>
  <c r="AK108" i="6"/>
  <c r="AJ108" i="6"/>
  <c r="AI108" i="6"/>
  <c r="AP107" i="6"/>
  <c r="AO107" i="6"/>
  <c r="AN107" i="6"/>
  <c r="AM107" i="6"/>
  <c r="AL107" i="6"/>
  <c r="AK107" i="6"/>
  <c r="AJ107" i="6"/>
  <c r="AI107" i="6"/>
  <c r="AP106" i="6"/>
  <c r="AO106" i="6"/>
  <c r="AN106" i="6"/>
  <c r="AM106" i="6"/>
  <c r="AL106" i="6"/>
  <c r="AK106" i="6"/>
  <c r="AJ106" i="6"/>
  <c r="AI106" i="6"/>
  <c r="AP105" i="6"/>
  <c r="AO105" i="6"/>
  <c r="AN105" i="6"/>
  <c r="AM105" i="6"/>
  <c r="AL105" i="6"/>
  <c r="AK105" i="6"/>
  <c r="AJ105" i="6"/>
  <c r="AI105" i="6"/>
  <c r="AP104" i="6"/>
  <c r="AO104" i="6"/>
  <c r="AN104" i="6"/>
  <c r="AM104" i="6"/>
  <c r="AL104" i="6"/>
  <c r="AK104" i="6"/>
  <c r="AJ104" i="6"/>
  <c r="AI104" i="6"/>
  <c r="AP103" i="6"/>
  <c r="AO103" i="6"/>
  <c r="AN103" i="6"/>
  <c r="AM103" i="6"/>
  <c r="AL103" i="6"/>
  <c r="AK103" i="6"/>
  <c r="AJ103" i="6"/>
  <c r="AI103" i="6"/>
  <c r="AP102" i="6"/>
  <c r="AO102" i="6"/>
  <c r="AN102" i="6"/>
  <c r="AM102" i="6"/>
  <c r="AL102" i="6"/>
  <c r="AK102" i="6"/>
  <c r="AJ102" i="6"/>
  <c r="AI102" i="6"/>
  <c r="AP101" i="6"/>
  <c r="AO101" i="6"/>
  <c r="AN101" i="6"/>
  <c r="AM101" i="6"/>
  <c r="AL101" i="6"/>
  <c r="AK101" i="6"/>
  <c r="AJ101" i="6"/>
  <c r="AI101" i="6"/>
  <c r="AP100" i="6"/>
  <c r="AO100" i="6"/>
  <c r="AN100" i="6"/>
  <c r="AM100" i="6"/>
  <c r="AL100" i="6"/>
  <c r="AK100" i="6"/>
  <c r="AJ100" i="6"/>
  <c r="AI100" i="6"/>
  <c r="AP99" i="6"/>
  <c r="AO99" i="6"/>
  <c r="AN99" i="6"/>
  <c r="AM99" i="6"/>
  <c r="AL99" i="6"/>
  <c r="AK99" i="6"/>
  <c r="AJ99" i="6"/>
  <c r="AI99" i="6"/>
  <c r="AP98" i="6"/>
  <c r="AO98" i="6"/>
  <c r="AN98" i="6"/>
  <c r="AM98" i="6"/>
  <c r="AL98" i="6"/>
  <c r="AK98" i="6"/>
  <c r="AJ98" i="6"/>
  <c r="AI98" i="6"/>
  <c r="AP97" i="6"/>
  <c r="AO97" i="6"/>
  <c r="AN97" i="6"/>
  <c r="AM97" i="6"/>
  <c r="AL97" i="6"/>
  <c r="AK97" i="6"/>
  <c r="AJ97" i="6"/>
  <c r="AI97" i="6"/>
  <c r="AP96" i="6"/>
  <c r="AO96" i="6"/>
  <c r="AN96" i="6"/>
  <c r="AM96" i="6"/>
  <c r="AL96" i="6"/>
  <c r="AK96" i="6"/>
  <c r="AJ96" i="6"/>
  <c r="AI96" i="6"/>
  <c r="AP95" i="6"/>
  <c r="AO95" i="6"/>
  <c r="AN95" i="6"/>
  <c r="AM95" i="6"/>
  <c r="AL95" i="6"/>
  <c r="AK95" i="6"/>
  <c r="AJ95" i="6"/>
  <c r="AI95" i="6"/>
  <c r="AP94" i="6"/>
  <c r="AO94" i="6"/>
  <c r="AN94" i="6"/>
  <c r="AM94" i="6"/>
  <c r="AL94" i="6"/>
  <c r="AK94" i="6"/>
  <c r="AJ94" i="6"/>
  <c r="AI94" i="6"/>
  <c r="AP93" i="6"/>
  <c r="AO93" i="6"/>
  <c r="AN93" i="6"/>
  <c r="AM93" i="6"/>
  <c r="AL93" i="6"/>
  <c r="AK93" i="6"/>
  <c r="AJ93" i="6"/>
  <c r="AI93" i="6"/>
  <c r="AP92" i="6"/>
  <c r="AO92" i="6"/>
  <c r="AN92" i="6"/>
  <c r="AM92" i="6"/>
  <c r="AL92" i="6"/>
  <c r="AK92" i="6"/>
  <c r="AJ92" i="6"/>
  <c r="AI92" i="6"/>
  <c r="AP91" i="6"/>
  <c r="AO91" i="6"/>
  <c r="AN91" i="6"/>
  <c r="AM91" i="6"/>
  <c r="AL91" i="6"/>
  <c r="AK91" i="6"/>
  <c r="AJ91" i="6"/>
  <c r="AI91" i="6"/>
  <c r="AP90" i="6"/>
  <c r="AO90" i="6"/>
  <c r="AN90" i="6"/>
  <c r="AM90" i="6"/>
  <c r="AL90" i="6"/>
  <c r="AK90" i="6"/>
  <c r="AJ90" i="6"/>
  <c r="AI90" i="6"/>
  <c r="AP89" i="6"/>
  <c r="AO89" i="6"/>
  <c r="AN89" i="6"/>
  <c r="AM89" i="6"/>
  <c r="AL89" i="6"/>
  <c r="AK89" i="6"/>
  <c r="AJ89" i="6"/>
  <c r="AI89" i="6"/>
  <c r="AP88" i="6"/>
  <c r="AO88" i="6"/>
  <c r="AN88" i="6"/>
  <c r="AM88" i="6"/>
  <c r="AL88" i="6"/>
  <c r="AK88" i="6"/>
  <c r="AJ88" i="6"/>
  <c r="AI88" i="6"/>
  <c r="AP87" i="6"/>
  <c r="AO87" i="6"/>
  <c r="AN87" i="6"/>
  <c r="AM87" i="6"/>
  <c r="AL87" i="6"/>
  <c r="AK87" i="6"/>
  <c r="AJ87" i="6"/>
  <c r="AI87" i="6"/>
  <c r="AP86" i="6"/>
  <c r="AO86" i="6"/>
  <c r="AN86" i="6"/>
  <c r="AM86" i="6"/>
  <c r="AL86" i="6"/>
  <c r="AK86" i="6"/>
  <c r="AJ86" i="6"/>
  <c r="AI86" i="6"/>
  <c r="AP85" i="6"/>
  <c r="AO85" i="6"/>
  <c r="AN85" i="6"/>
  <c r="AM85" i="6"/>
  <c r="AL85" i="6"/>
  <c r="AK85" i="6"/>
  <c r="AJ85" i="6"/>
  <c r="AI85" i="6"/>
  <c r="AP84" i="6"/>
  <c r="AO84" i="6"/>
  <c r="AN84" i="6"/>
  <c r="AM84" i="6"/>
  <c r="AL84" i="6"/>
  <c r="AK84" i="6"/>
  <c r="AJ84" i="6"/>
  <c r="AI84" i="6"/>
  <c r="AP83" i="6"/>
  <c r="AO83" i="6"/>
  <c r="AN83" i="6"/>
  <c r="AM83" i="6"/>
  <c r="AL83" i="6"/>
  <c r="AK83" i="6"/>
  <c r="AJ83" i="6"/>
  <c r="AI83" i="6"/>
  <c r="AP82" i="6"/>
  <c r="AO82" i="6"/>
  <c r="AN82" i="6"/>
  <c r="AM82" i="6"/>
  <c r="AL82" i="6"/>
  <c r="AK82" i="6"/>
  <c r="AJ82" i="6"/>
  <c r="AI82" i="6"/>
  <c r="AP81" i="6"/>
  <c r="AO81" i="6"/>
  <c r="AN81" i="6"/>
  <c r="AM81" i="6"/>
  <c r="AL81" i="6"/>
  <c r="AK81" i="6"/>
  <c r="AJ81" i="6"/>
  <c r="AI81" i="6"/>
  <c r="AP80" i="6"/>
  <c r="AO80" i="6"/>
  <c r="AN80" i="6"/>
  <c r="AM80" i="6"/>
  <c r="AL80" i="6"/>
  <c r="AK80" i="6"/>
  <c r="AJ80" i="6"/>
  <c r="AI80" i="6"/>
  <c r="AP79" i="6"/>
  <c r="AO79" i="6"/>
  <c r="AN79" i="6"/>
  <c r="AM79" i="6"/>
  <c r="AL79" i="6"/>
  <c r="AK79" i="6"/>
  <c r="AJ79" i="6"/>
  <c r="AI79" i="6"/>
  <c r="AP78" i="6"/>
  <c r="AO78" i="6"/>
  <c r="AN78" i="6"/>
  <c r="AM78" i="6"/>
  <c r="AL78" i="6"/>
  <c r="AK78" i="6"/>
  <c r="AJ78" i="6"/>
  <c r="AI78" i="6"/>
  <c r="AP77" i="6"/>
  <c r="AO77" i="6"/>
  <c r="AN77" i="6"/>
  <c r="AM77" i="6"/>
  <c r="AL77" i="6"/>
  <c r="AK77" i="6"/>
  <c r="AJ77" i="6"/>
  <c r="AI77" i="6"/>
  <c r="AP76" i="6"/>
  <c r="AO76" i="6"/>
  <c r="AN76" i="6"/>
  <c r="AM76" i="6"/>
  <c r="AL76" i="6"/>
  <c r="AK76" i="6"/>
  <c r="AJ76" i="6"/>
  <c r="AI76" i="6"/>
  <c r="AP75" i="6"/>
  <c r="AO75" i="6"/>
  <c r="AN75" i="6"/>
  <c r="AM75" i="6"/>
  <c r="AL75" i="6"/>
  <c r="AK75" i="6"/>
  <c r="AJ75" i="6"/>
  <c r="AI75" i="6"/>
  <c r="AP74" i="6"/>
  <c r="AO74" i="6"/>
  <c r="AN74" i="6"/>
  <c r="AM74" i="6"/>
  <c r="AL74" i="6"/>
  <c r="AK74" i="6"/>
  <c r="AJ74" i="6"/>
  <c r="AI74" i="6"/>
  <c r="AP73" i="6"/>
  <c r="AO73" i="6"/>
  <c r="AN73" i="6"/>
  <c r="AM73" i="6"/>
  <c r="AL73" i="6"/>
  <c r="AK73" i="6"/>
  <c r="AJ73" i="6"/>
  <c r="AI73" i="6"/>
  <c r="AP72" i="6"/>
  <c r="AO72" i="6"/>
  <c r="AN72" i="6"/>
  <c r="AM72" i="6"/>
  <c r="AL72" i="6"/>
  <c r="AK72" i="6"/>
  <c r="AJ72" i="6"/>
  <c r="AI72" i="6"/>
  <c r="AP71" i="6"/>
  <c r="AO71" i="6"/>
  <c r="AN71" i="6"/>
  <c r="AM71" i="6"/>
  <c r="AL71" i="6"/>
  <c r="AK71" i="6"/>
  <c r="AJ71" i="6"/>
  <c r="AI71" i="6"/>
  <c r="AP70" i="6"/>
  <c r="AO70" i="6"/>
  <c r="AN70" i="6"/>
  <c r="AM70" i="6"/>
  <c r="AL70" i="6"/>
  <c r="AK70" i="6"/>
  <c r="AJ70" i="6"/>
  <c r="AI70" i="6"/>
  <c r="AP69" i="6"/>
  <c r="AO69" i="6"/>
  <c r="AN69" i="6"/>
  <c r="AM69" i="6"/>
  <c r="AL69" i="6"/>
  <c r="AK69" i="6"/>
  <c r="AJ69" i="6"/>
  <c r="AI69" i="6"/>
  <c r="AP68" i="6"/>
  <c r="AO68" i="6"/>
  <c r="AN68" i="6"/>
  <c r="AM68" i="6"/>
  <c r="AL68" i="6"/>
  <c r="AK68" i="6"/>
  <c r="AJ68" i="6"/>
  <c r="AI68" i="6"/>
  <c r="AP67" i="6"/>
  <c r="AO67" i="6"/>
  <c r="AN67" i="6"/>
  <c r="AM67" i="6"/>
  <c r="AL67" i="6"/>
  <c r="AK67" i="6"/>
  <c r="AJ67" i="6"/>
  <c r="AI67" i="6"/>
  <c r="AP66" i="6"/>
  <c r="AO66" i="6"/>
  <c r="AN66" i="6"/>
  <c r="AM66" i="6"/>
  <c r="AL66" i="6"/>
  <c r="AK66" i="6"/>
  <c r="AJ66" i="6"/>
  <c r="AI66" i="6"/>
  <c r="AP65" i="6"/>
  <c r="AO65" i="6"/>
  <c r="AN65" i="6"/>
  <c r="AM65" i="6"/>
  <c r="AL65" i="6"/>
  <c r="AK65" i="6"/>
  <c r="AJ65" i="6"/>
  <c r="AI65" i="6"/>
  <c r="AP64" i="6"/>
  <c r="AO64" i="6"/>
  <c r="AN64" i="6"/>
  <c r="AM64" i="6"/>
  <c r="AL64" i="6"/>
  <c r="AK64" i="6"/>
  <c r="AJ64" i="6"/>
  <c r="AI64" i="6"/>
  <c r="AP63" i="6"/>
  <c r="AO63" i="6"/>
  <c r="AN63" i="6"/>
  <c r="AM63" i="6"/>
  <c r="AL63" i="6"/>
  <c r="AK63" i="6"/>
  <c r="AJ63" i="6"/>
  <c r="AI63" i="6"/>
  <c r="AP62" i="6"/>
  <c r="AO62" i="6"/>
  <c r="AN62" i="6"/>
  <c r="AM62" i="6"/>
  <c r="AL62" i="6"/>
  <c r="AK62" i="6"/>
  <c r="AJ62" i="6"/>
  <c r="AI62" i="6"/>
  <c r="AP61" i="6"/>
  <c r="AO61" i="6"/>
  <c r="AN61" i="6"/>
  <c r="AM61" i="6"/>
  <c r="AL61" i="6"/>
  <c r="AK61" i="6"/>
  <c r="AJ61" i="6"/>
  <c r="AI61" i="6"/>
  <c r="AP60" i="6"/>
  <c r="AO60" i="6"/>
  <c r="AN60" i="6"/>
  <c r="AM60" i="6"/>
  <c r="AL60" i="6"/>
  <c r="AK60" i="6"/>
  <c r="AJ60" i="6"/>
  <c r="AI60" i="6"/>
  <c r="AP59" i="6"/>
  <c r="AO59" i="6"/>
  <c r="AN59" i="6"/>
  <c r="AM59" i="6"/>
  <c r="AL59" i="6"/>
  <c r="AK59" i="6"/>
  <c r="AJ59" i="6"/>
  <c r="AI59" i="6"/>
  <c r="AP58" i="6"/>
  <c r="AO58" i="6"/>
  <c r="AN58" i="6"/>
  <c r="AM58" i="6"/>
  <c r="AL58" i="6"/>
  <c r="AK58" i="6"/>
  <c r="AJ58" i="6"/>
  <c r="AI58" i="6"/>
  <c r="AP57" i="6"/>
  <c r="AO57" i="6"/>
  <c r="AN57" i="6"/>
  <c r="AM57" i="6"/>
  <c r="AL57" i="6"/>
  <c r="AK57" i="6"/>
  <c r="AJ57" i="6"/>
  <c r="AI57" i="6"/>
  <c r="AP56" i="6"/>
  <c r="AO56" i="6"/>
  <c r="AN56" i="6"/>
  <c r="AM56" i="6"/>
  <c r="AL56" i="6"/>
  <c r="AK56" i="6"/>
  <c r="AJ56" i="6"/>
  <c r="AI56" i="6"/>
  <c r="AP55" i="6"/>
  <c r="AO55" i="6"/>
  <c r="AN55" i="6"/>
  <c r="AM55" i="6"/>
  <c r="AL55" i="6"/>
  <c r="AK55" i="6"/>
  <c r="AJ55" i="6"/>
  <c r="AI55" i="6"/>
  <c r="AP54" i="6"/>
  <c r="AO54" i="6"/>
  <c r="AN54" i="6"/>
  <c r="AM54" i="6"/>
  <c r="AL54" i="6"/>
  <c r="AK54" i="6"/>
  <c r="AJ54" i="6"/>
  <c r="AI54" i="6"/>
  <c r="AP53" i="6"/>
  <c r="AO53" i="6"/>
  <c r="AN53" i="6"/>
  <c r="AM53" i="6"/>
  <c r="AL53" i="6"/>
  <c r="AK53" i="6"/>
  <c r="AJ53" i="6"/>
  <c r="AI53" i="6"/>
  <c r="AP52" i="6"/>
  <c r="AO52" i="6"/>
  <c r="AN52" i="6"/>
  <c r="AM52" i="6"/>
  <c r="AL52" i="6"/>
  <c r="AK52" i="6"/>
  <c r="AJ52" i="6"/>
  <c r="AI52" i="6"/>
  <c r="AP51" i="6"/>
  <c r="AO51" i="6"/>
  <c r="AN51" i="6"/>
  <c r="AM51" i="6"/>
  <c r="AL51" i="6"/>
  <c r="AK51" i="6"/>
  <c r="AJ51" i="6"/>
  <c r="AI51" i="6"/>
  <c r="AP50" i="6"/>
  <c r="AO50" i="6"/>
  <c r="AN50" i="6"/>
  <c r="AM50" i="6"/>
  <c r="AL50" i="6"/>
  <c r="AK50" i="6"/>
  <c r="AJ50" i="6"/>
  <c r="AI50" i="6"/>
  <c r="AP49" i="6"/>
  <c r="AO49" i="6"/>
  <c r="AN49" i="6"/>
  <c r="AM49" i="6"/>
  <c r="AL49" i="6"/>
  <c r="AK49" i="6"/>
  <c r="AJ49" i="6"/>
  <c r="AI49" i="6"/>
  <c r="AP48" i="6"/>
  <c r="AO48" i="6"/>
  <c r="AN48" i="6"/>
  <c r="AM48" i="6"/>
  <c r="AL48" i="6"/>
  <c r="AK48" i="6"/>
  <c r="AJ48" i="6"/>
  <c r="AI48" i="6"/>
  <c r="AP47" i="6"/>
  <c r="AO47" i="6"/>
  <c r="AN47" i="6"/>
  <c r="AM47" i="6"/>
  <c r="AL47" i="6"/>
  <c r="AK47" i="6"/>
  <c r="AJ47" i="6"/>
  <c r="AI47" i="6"/>
  <c r="AP46" i="6"/>
  <c r="AO46" i="6"/>
  <c r="AN46" i="6"/>
  <c r="AM46" i="6"/>
  <c r="AL46" i="6"/>
  <c r="AK46" i="6"/>
  <c r="AJ46" i="6"/>
  <c r="AI46" i="6"/>
  <c r="AP45" i="6"/>
  <c r="AO45" i="6"/>
  <c r="AN45" i="6"/>
  <c r="AM45" i="6"/>
  <c r="AL45" i="6"/>
  <c r="AK45" i="6"/>
  <c r="AJ45" i="6"/>
  <c r="AI45" i="6"/>
  <c r="AP44" i="6"/>
  <c r="AO44" i="6"/>
  <c r="AN44" i="6"/>
  <c r="AM44" i="6"/>
  <c r="AL44" i="6"/>
  <c r="AK44" i="6"/>
  <c r="AJ44" i="6"/>
  <c r="AI44" i="6"/>
  <c r="AP43" i="6"/>
  <c r="AO43" i="6"/>
  <c r="AN43" i="6"/>
  <c r="AM43" i="6"/>
  <c r="AL43" i="6"/>
  <c r="AK43" i="6"/>
  <c r="AJ43" i="6"/>
  <c r="AI43" i="6"/>
  <c r="AP42" i="6"/>
  <c r="AO42" i="6"/>
  <c r="AN42" i="6"/>
  <c r="AM42" i="6"/>
  <c r="AL42" i="6"/>
  <c r="AK42" i="6"/>
  <c r="AJ42" i="6"/>
  <c r="AI42" i="6"/>
  <c r="AP41" i="6"/>
  <c r="AO41" i="6"/>
  <c r="AN41" i="6"/>
  <c r="AM41" i="6"/>
  <c r="AL41" i="6"/>
  <c r="AK41" i="6"/>
  <c r="AJ41" i="6"/>
  <c r="AI41" i="6"/>
  <c r="AP40" i="6"/>
  <c r="AO40" i="6"/>
  <c r="AN40" i="6"/>
  <c r="AM40" i="6"/>
  <c r="AL40" i="6"/>
  <c r="AK40" i="6"/>
  <c r="AJ40" i="6"/>
  <c r="AI40" i="6"/>
  <c r="AP39" i="6"/>
  <c r="AO39" i="6"/>
  <c r="AN39" i="6"/>
  <c r="AM39" i="6"/>
  <c r="AL39" i="6"/>
  <c r="AK39" i="6"/>
  <c r="AJ39" i="6"/>
  <c r="AI39" i="6"/>
  <c r="AP38" i="6"/>
  <c r="AO38" i="6"/>
  <c r="AN38" i="6"/>
  <c r="AM38" i="6"/>
  <c r="AL38" i="6"/>
  <c r="AK38" i="6"/>
  <c r="AJ38" i="6"/>
  <c r="AI38" i="6"/>
  <c r="AP37" i="6"/>
  <c r="AO37" i="6"/>
  <c r="AN37" i="6"/>
  <c r="AM37" i="6"/>
  <c r="AL37" i="6"/>
  <c r="AK37" i="6"/>
  <c r="AJ37" i="6"/>
  <c r="AI37" i="6"/>
  <c r="AP36" i="6"/>
  <c r="AO36" i="6"/>
  <c r="AN36" i="6"/>
  <c r="AM36" i="6"/>
  <c r="AL36" i="6"/>
  <c r="AK36" i="6"/>
  <c r="AJ36" i="6"/>
  <c r="AI36" i="6"/>
  <c r="AP35" i="6"/>
  <c r="AO35" i="6"/>
  <c r="AN35" i="6"/>
  <c r="AM35" i="6"/>
  <c r="AL35" i="6"/>
  <c r="AK35" i="6"/>
  <c r="AJ35" i="6"/>
  <c r="AI35" i="6"/>
  <c r="AP34" i="6"/>
  <c r="AO34" i="6"/>
  <c r="AN34" i="6"/>
  <c r="AM34" i="6"/>
  <c r="AL34" i="6"/>
  <c r="AK34" i="6"/>
  <c r="AJ34" i="6"/>
  <c r="AI34" i="6"/>
  <c r="AP33" i="6"/>
  <c r="AO33" i="6"/>
  <c r="AN33" i="6"/>
  <c r="AM33" i="6"/>
  <c r="AL33" i="6"/>
  <c r="AK33" i="6"/>
  <c r="AJ33" i="6"/>
  <c r="AI33" i="6"/>
  <c r="AP32" i="6"/>
  <c r="AO32" i="6"/>
  <c r="AN32" i="6"/>
  <c r="AM32" i="6"/>
  <c r="AL32" i="6"/>
  <c r="AK32" i="6"/>
  <c r="AJ32" i="6"/>
  <c r="AI32" i="6"/>
  <c r="AP31" i="6"/>
  <c r="AO31" i="6"/>
  <c r="AN31" i="6"/>
  <c r="AM31" i="6"/>
  <c r="AL31" i="6"/>
  <c r="AK31" i="6"/>
  <c r="AJ31" i="6"/>
  <c r="AI31" i="6"/>
  <c r="AP30" i="6"/>
  <c r="AO30" i="6"/>
  <c r="AN30" i="6"/>
  <c r="AM30" i="6"/>
  <c r="AL30" i="6"/>
  <c r="AK30" i="6"/>
  <c r="AJ30" i="6"/>
  <c r="AI30" i="6"/>
  <c r="AP29" i="6"/>
  <c r="AO29" i="6"/>
  <c r="AN29" i="6"/>
  <c r="AM29" i="6"/>
  <c r="AL29" i="6"/>
  <c r="AK29" i="6"/>
  <c r="AJ29" i="6"/>
  <c r="AI29" i="6"/>
  <c r="AP28" i="6"/>
  <c r="AO28" i="6"/>
  <c r="AN28" i="6"/>
  <c r="AM28" i="6"/>
  <c r="AL28" i="6"/>
  <c r="AK28" i="6"/>
  <c r="AJ28" i="6"/>
  <c r="AI28" i="6"/>
  <c r="AP27" i="6"/>
  <c r="AO27" i="6"/>
  <c r="AN27" i="6"/>
  <c r="AM27" i="6"/>
  <c r="AL27" i="6"/>
  <c r="AK27" i="6"/>
  <c r="AJ27" i="6"/>
  <c r="AI27" i="6"/>
  <c r="AP26" i="6"/>
  <c r="AO26" i="6"/>
  <c r="AN26" i="6"/>
  <c r="AM26" i="6"/>
  <c r="AL26" i="6"/>
  <c r="AK26" i="6"/>
  <c r="AJ26" i="6"/>
  <c r="AI26" i="6"/>
  <c r="AP25" i="6"/>
  <c r="AO25" i="6"/>
  <c r="AN25" i="6"/>
  <c r="AM25" i="6"/>
  <c r="AL25" i="6"/>
  <c r="AK25" i="6"/>
  <c r="AJ25" i="6"/>
  <c r="AI25" i="6"/>
  <c r="AP24" i="6"/>
  <c r="AO24" i="6"/>
  <c r="AN24" i="6"/>
  <c r="AM24" i="6"/>
  <c r="AL24" i="6"/>
  <c r="AK24" i="6"/>
  <c r="AJ24" i="6"/>
  <c r="AI24" i="6"/>
  <c r="AP23" i="6"/>
  <c r="AO23" i="6"/>
  <c r="AN23" i="6"/>
  <c r="AM23" i="6"/>
  <c r="AL23" i="6"/>
  <c r="AK23" i="6"/>
  <c r="AJ23" i="6"/>
  <c r="AI23" i="6"/>
  <c r="AP22" i="6"/>
  <c r="AO22" i="6"/>
  <c r="AN22" i="6"/>
  <c r="AM22" i="6"/>
  <c r="AL22" i="6"/>
  <c r="AK22" i="6"/>
  <c r="AJ22" i="6"/>
  <c r="AI22" i="6"/>
  <c r="AP21" i="6"/>
  <c r="AO21" i="6"/>
  <c r="AN21" i="6"/>
  <c r="AM21" i="6"/>
  <c r="AL21" i="6"/>
  <c r="AK21" i="6"/>
  <c r="AJ21" i="6"/>
  <c r="AI21" i="6"/>
  <c r="AP20" i="6"/>
  <c r="AO20" i="6"/>
  <c r="AN20" i="6"/>
  <c r="AM20" i="6"/>
  <c r="AL20" i="6"/>
  <c r="AK20" i="6"/>
  <c r="AJ20" i="6"/>
  <c r="AI20" i="6"/>
  <c r="AP19" i="6"/>
  <c r="AO19" i="6"/>
  <c r="AN19" i="6"/>
  <c r="AM19" i="6"/>
  <c r="AL19" i="6"/>
  <c r="AK19" i="6"/>
  <c r="AJ19" i="6"/>
  <c r="AI19" i="6"/>
  <c r="AP18" i="6"/>
  <c r="AO18" i="6"/>
  <c r="AN18" i="6"/>
  <c r="AM18" i="6"/>
  <c r="AL18" i="6"/>
  <c r="AK18" i="6"/>
  <c r="AJ18" i="6"/>
  <c r="AI18" i="6"/>
  <c r="AP17" i="6"/>
  <c r="AO17" i="6"/>
  <c r="AN17" i="6"/>
  <c r="AM17" i="6"/>
  <c r="AL17" i="6"/>
  <c r="AK17" i="6"/>
  <c r="AJ17" i="6"/>
  <c r="AI17" i="6"/>
  <c r="AP16" i="6"/>
  <c r="AO16" i="6"/>
  <c r="AN16" i="6"/>
  <c r="AM16" i="6"/>
  <c r="AL16" i="6"/>
  <c r="AK16" i="6"/>
  <c r="AJ16" i="6"/>
  <c r="AI16" i="6"/>
  <c r="AP15" i="6"/>
  <c r="AO15" i="6"/>
  <c r="AN15" i="6"/>
  <c r="AM15" i="6"/>
  <c r="AL15" i="6"/>
  <c r="AK15" i="6"/>
  <c r="AJ15" i="6"/>
  <c r="AI15" i="6"/>
  <c r="AP14" i="6"/>
  <c r="AO14" i="6"/>
  <c r="AN14" i="6"/>
  <c r="AM14" i="6"/>
  <c r="AL14" i="6"/>
  <c r="AK14" i="6"/>
  <c r="AJ14" i="6"/>
  <c r="AI14" i="6"/>
  <c r="AP13" i="6"/>
  <c r="AO13" i="6"/>
  <c r="AN13" i="6"/>
  <c r="AM13" i="6"/>
  <c r="AL13" i="6"/>
  <c r="AK13" i="6"/>
  <c r="AJ13" i="6"/>
  <c r="AI13" i="6"/>
  <c r="AP12" i="6"/>
  <c r="AO12" i="6"/>
  <c r="AN12" i="6"/>
  <c r="AM12" i="6"/>
  <c r="AL12" i="6"/>
  <c r="AK12" i="6"/>
  <c r="AJ12" i="6"/>
  <c r="AI12" i="6"/>
  <c r="AP11" i="6"/>
  <c r="AO11" i="6"/>
  <c r="AN11" i="6"/>
  <c r="AM11" i="6"/>
  <c r="AL11" i="6"/>
  <c r="AK11" i="6"/>
  <c r="AJ11" i="6"/>
  <c r="AI11" i="6"/>
  <c r="AP10" i="6"/>
  <c r="AO10" i="6"/>
  <c r="AN10" i="6"/>
  <c r="AM10" i="6"/>
  <c r="AL10" i="6"/>
  <c r="AK10" i="6"/>
  <c r="AJ10" i="6"/>
  <c r="AI10" i="6"/>
  <c r="AP9" i="6"/>
  <c r="AO9" i="6"/>
  <c r="AN9" i="6"/>
  <c r="AM9" i="6"/>
  <c r="AL9" i="6"/>
  <c r="AK9" i="6"/>
  <c r="AJ9" i="6"/>
  <c r="AI9" i="6"/>
  <c r="AP8" i="6"/>
  <c r="AO8" i="6"/>
  <c r="AN8" i="6"/>
  <c r="AM8" i="6"/>
  <c r="AL8" i="6"/>
  <c r="AK8" i="6"/>
  <c r="AJ8" i="6"/>
  <c r="AI8" i="6"/>
  <c r="AP7" i="6"/>
  <c r="AO7" i="6"/>
  <c r="AN7" i="6"/>
  <c r="AM7" i="6"/>
  <c r="AL7" i="6"/>
  <c r="AK7" i="6"/>
  <c r="AJ7" i="6"/>
  <c r="AI7" i="6"/>
  <c r="AP6" i="6"/>
  <c r="AO6" i="6"/>
  <c r="AN6" i="6"/>
  <c r="AM6" i="6"/>
  <c r="AL6" i="6"/>
  <c r="AK6" i="6"/>
  <c r="AJ6" i="6"/>
  <c r="AI6" i="6"/>
  <c r="AG7" i="6"/>
  <c r="D11" i="9" l="1"/>
  <c r="AP6" i="3" l="1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P143" i="3"/>
  <c r="AP144" i="3"/>
  <c r="AP145" i="3"/>
  <c r="AP146" i="3"/>
  <c r="AP147" i="3"/>
  <c r="AP148" i="3"/>
  <c r="AP149" i="3"/>
  <c r="AP150" i="3"/>
  <c r="AP151" i="3"/>
  <c r="AP152" i="3"/>
  <c r="AP153" i="3"/>
  <c r="AP154" i="3"/>
  <c r="AP155" i="3"/>
  <c r="AP156" i="3"/>
  <c r="AP157" i="3"/>
  <c r="AP158" i="3"/>
  <c r="AP159" i="3"/>
  <c r="AP160" i="3"/>
  <c r="AP161" i="3"/>
  <c r="AP162" i="3"/>
  <c r="AP163" i="3"/>
  <c r="AP164" i="3"/>
  <c r="AP165" i="3"/>
  <c r="AP166" i="3"/>
  <c r="AP167" i="3"/>
  <c r="AP168" i="3"/>
  <c r="AP169" i="3"/>
  <c r="AP170" i="3"/>
  <c r="AP171" i="3"/>
  <c r="AP172" i="3"/>
  <c r="AP173" i="3"/>
  <c r="AP174" i="3"/>
  <c r="AP175" i="3"/>
  <c r="AP176" i="3"/>
  <c r="AP177" i="3"/>
  <c r="AP178" i="3"/>
  <c r="AP179" i="3"/>
  <c r="AP180" i="3"/>
  <c r="AP181" i="3"/>
  <c r="AP182" i="3"/>
  <c r="AP183" i="3"/>
  <c r="AP184" i="3"/>
  <c r="AP185" i="3"/>
  <c r="AP186" i="3"/>
  <c r="AP187" i="3"/>
  <c r="AP188" i="3"/>
  <c r="AP189" i="3"/>
  <c r="AP190" i="3"/>
  <c r="AP191" i="3"/>
  <c r="AP192" i="3"/>
  <c r="AP193" i="3"/>
  <c r="AP194" i="3"/>
  <c r="AP195" i="3"/>
  <c r="AP196" i="3"/>
  <c r="AP197" i="3"/>
  <c r="AP198" i="3"/>
  <c r="AP5" i="3"/>
  <c r="AP6" i="4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P62" i="4"/>
  <c r="AP63" i="4"/>
  <c r="AP64" i="4"/>
  <c r="AP65" i="4"/>
  <c r="AP66" i="4"/>
  <c r="AP67" i="4"/>
  <c r="AP68" i="4"/>
  <c r="AP69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93" i="4"/>
  <c r="AP94" i="4"/>
  <c r="AP95" i="4"/>
  <c r="AP96" i="4"/>
  <c r="AP97" i="4"/>
  <c r="AP98" i="4"/>
  <c r="AP99" i="4"/>
  <c r="AP100" i="4"/>
  <c r="AP101" i="4"/>
  <c r="AP102" i="4"/>
  <c r="AP103" i="4"/>
  <c r="AP104" i="4"/>
  <c r="AP105" i="4"/>
  <c r="AP106" i="4"/>
  <c r="AP107" i="4"/>
  <c r="AP108" i="4"/>
  <c r="AP109" i="4"/>
  <c r="AP110" i="4"/>
  <c r="AP111" i="4"/>
  <c r="AP112" i="4"/>
  <c r="AP113" i="4"/>
  <c r="AP114" i="4"/>
  <c r="AP115" i="4"/>
  <c r="AP116" i="4"/>
  <c r="AP117" i="4"/>
  <c r="AP118" i="4"/>
  <c r="AP119" i="4"/>
  <c r="AP120" i="4"/>
  <c r="AP121" i="4"/>
  <c r="AP122" i="4"/>
  <c r="AP123" i="4"/>
  <c r="AP124" i="4"/>
  <c r="AP125" i="4"/>
  <c r="AP126" i="4"/>
  <c r="AP127" i="4"/>
  <c r="AP128" i="4"/>
  <c r="AP129" i="4"/>
  <c r="AP130" i="4"/>
  <c r="AP131" i="4"/>
  <c r="AP132" i="4"/>
  <c r="AP133" i="4"/>
  <c r="AP134" i="4"/>
  <c r="AP135" i="4"/>
  <c r="AP136" i="4"/>
  <c r="AP137" i="4"/>
  <c r="AP138" i="4"/>
  <c r="AP139" i="4"/>
  <c r="AP140" i="4"/>
  <c r="AP141" i="4"/>
  <c r="AP142" i="4"/>
  <c r="AP143" i="4"/>
  <c r="AP144" i="4"/>
  <c r="AP145" i="4"/>
  <c r="AP146" i="4"/>
  <c r="AP147" i="4"/>
  <c r="AP148" i="4"/>
  <c r="AP149" i="4"/>
  <c r="AP150" i="4"/>
  <c r="AP151" i="4"/>
  <c r="AP152" i="4"/>
  <c r="AP153" i="4"/>
  <c r="AP154" i="4"/>
  <c r="AP155" i="4"/>
  <c r="AP156" i="4"/>
  <c r="AP157" i="4"/>
  <c r="AP158" i="4"/>
  <c r="AP159" i="4"/>
  <c r="AP160" i="4"/>
  <c r="AP161" i="4"/>
  <c r="AP162" i="4"/>
  <c r="AP163" i="4"/>
  <c r="AP164" i="4"/>
  <c r="AP165" i="4"/>
  <c r="AP166" i="4"/>
  <c r="AP167" i="4"/>
  <c r="AP168" i="4"/>
  <c r="AP169" i="4"/>
  <c r="AP170" i="4"/>
  <c r="AP171" i="4"/>
  <c r="AP172" i="4"/>
  <c r="AP173" i="4"/>
  <c r="AP174" i="4"/>
  <c r="AP175" i="4"/>
  <c r="AP176" i="4"/>
  <c r="AP177" i="4"/>
  <c r="AP178" i="4"/>
  <c r="AP179" i="4"/>
  <c r="AP180" i="4"/>
  <c r="AP181" i="4"/>
  <c r="AP182" i="4"/>
  <c r="AP183" i="4"/>
  <c r="AP184" i="4"/>
  <c r="AP185" i="4"/>
  <c r="AP186" i="4"/>
  <c r="AP187" i="4"/>
  <c r="AP188" i="4"/>
  <c r="AP189" i="4"/>
  <c r="AP190" i="4"/>
  <c r="AP191" i="4"/>
  <c r="AP192" i="4"/>
  <c r="AP193" i="4"/>
  <c r="AP194" i="4"/>
  <c r="AP195" i="4"/>
  <c r="AP196" i="4"/>
  <c r="AP197" i="4"/>
  <c r="AP198" i="4"/>
  <c r="AP199" i="4"/>
  <c r="AP200" i="4"/>
  <c r="AP201" i="4"/>
  <c r="AP202" i="4"/>
  <c r="AP203" i="4"/>
  <c r="AP204" i="4"/>
  <c r="AP205" i="4"/>
  <c r="AP206" i="4"/>
  <c r="AP207" i="4"/>
  <c r="AP208" i="4"/>
  <c r="AP209" i="4"/>
  <c r="AP210" i="4"/>
  <c r="AP211" i="4"/>
  <c r="AP212" i="4"/>
  <c r="AP213" i="4"/>
  <c r="AP214" i="4"/>
  <c r="AP215" i="4"/>
  <c r="AP216" i="4"/>
  <c r="AP217" i="4"/>
  <c r="AP218" i="4"/>
  <c r="AP219" i="4"/>
  <c r="AP220" i="4"/>
  <c r="AP221" i="4"/>
  <c r="AP222" i="4"/>
  <c r="AP223" i="4"/>
  <c r="AP224" i="4"/>
  <c r="AP225" i="4"/>
  <c r="AP226" i="4"/>
  <c r="AP227" i="4"/>
  <c r="AP228" i="4"/>
  <c r="AP229" i="4"/>
  <c r="AP230" i="4"/>
  <c r="AP231" i="4"/>
  <c r="AP232" i="4"/>
  <c r="AP233" i="4"/>
  <c r="AP234" i="4"/>
  <c r="AP235" i="4"/>
  <c r="AP236" i="4"/>
  <c r="AP237" i="4"/>
  <c r="AP238" i="4"/>
  <c r="AP239" i="4"/>
  <c r="AP240" i="4"/>
  <c r="AP241" i="4"/>
  <c r="AP242" i="4"/>
  <c r="AP243" i="4"/>
  <c r="AP244" i="4"/>
  <c r="AP245" i="4"/>
  <c r="AP246" i="4"/>
  <c r="AP247" i="4"/>
  <c r="AP248" i="4"/>
  <c r="AP249" i="4"/>
  <c r="AP250" i="4"/>
  <c r="AP251" i="4"/>
  <c r="AP252" i="4"/>
  <c r="AP253" i="4"/>
  <c r="AP254" i="4"/>
  <c r="AP255" i="4"/>
  <c r="AP256" i="4"/>
  <c r="AP257" i="4"/>
  <c r="AP258" i="4"/>
  <c r="AP259" i="4"/>
  <c r="AP260" i="4"/>
  <c r="AP261" i="4"/>
  <c r="AP262" i="4"/>
  <c r="AP263" i="4"/>
  <c r="AP264" i="4"/>
  <c r="AP265" i="4"/>
  <c r="AP266" i="4"/>
  <c r="AP267" i="4"/>
  <c r="AP268" i="4"/>
  <c r="AP269" i="4"/>
  <c r="AP270" i="4"/>
  <c r="AP271" i="4"/>
  <c r="AP272" i="4"/>
  <c r="AP273" i="4"/>
  <c r="AP274" i="4"/>
  <c r="AP275" i="4"/>
  <c r="AP276" i="4"/>
  <c r="AP277" i="4"/>
  <c r="AP278" i="4"/>
  <c r="AP279" i="4"/>
  <c r="AP280" i="4"/>
  <c r="AP281" i="4"/>
  <c r="AP282" i="4"/>
  <c r="AP283" i="4"/>
  <c r="AP284" i="4"/>
  <c r="AP285" i="4"/>
  <c r="AP286" i="4"/>
  <c r="AP287" i="4"/>
  <c r="AP288" i="4"/>
  <c r="AP289" i="4"/>
  <c r="AP290" i="4"/>
  <c r="AP291" i="4"/>
  <c r="AP292" i="4"/>
  <c r="AP293" i="4"/>
  <c r="AP294" i="4"/>
  <c r="AP295" i="4"/>
  <c r="AP296" i="4"/>
  <c r="AP297" i="4"/>
  <c r="AP298" i="4"/>
  <c r="AP299" i="4"/>
  <c r="AP300" i="4"/>
  <c r="AP301" i="4"/>
  <c r="AP302" i="4"/>
  <c r="AP303" i="4"/>
  <c r="AP304" i="4"/>
  <c r="AP305" i="4"/>
  <c r="AP5" i="4"/>
  <c r="AP5" i="6" l="1"/>
  <c r="AJ193" i="3" l="1"/>
  <c r="AL193" i="3"/>
  <c r="AM193" i="3"/>
  <c r="AN193" i="3"/>
  <c r="AK193" i="3"/>
  <c r="AK195" i="3"/>
  <c r="AL195" i="3"/>
  <c r="AM195" i="3"/>
  <c r="AN195" i="3"/>
  <c r="AJ195" i="3"/>
  <c r="AJ196" i="3"/>
  <c r="AL196" i="3"/>
  <c r="AM196" i="3"/>
  <c r="AN196" i="3"/>
  <c r="AK196" i="3"/>
  <c r="AI197" i="3"/>
  <c r="AK197" i="3"/>
  <c r="AL197" i="3"/>
  <c r="AM197" i="3"/>
  <c r="AN197" i="3"/>
  <c r="AJ197" i="3"/>
  <c r="AI198" i="3"/>
  <c r="AJ198" i="3"/>
  <c r="AK198" i="3"/>
  <c r="AL198" i="3"/>
  <c r="AM198" i="3"/>
  <c r="AN198" i="3"/>
  <c r="AO195" i="3" l="1"/>
  <c r="AO197" i="3"/>
  <c r="AO198" i="3"/>
  <c r="AI195" i="3"/>
  <c r="AO196" i="3"/>
  <c r="AO193" i="3"/>
  <c r="AI196" i="3"/>
  <c r="AI193" i="3"/>
  <c r="AM50" i="4" l="1"/>
  <c r="D11" i="12"/>
  <c r="C30" i="9"/>
  <c r="D27" i="9"/>
  <c r="D26" i="9"/>
  <c r="D24" i="9"/>
  <c r="D23" i="9"/>
  <c r="D21" i="9"/>
  <c r="D20" i="9"/>
  <c r="AN7" i="4"/>
  <c r="AN9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2" i="4"/>
  <c r="AN53" i="4"/>
  <c r="AN54" i="4"/>
  <c r="AN55" i="4"/>
  <c r="AN56" i="4"/>
  <c r="AN57" i="4"/>
  <c r="AN58" i="4"/>
  <c r="AN59" i="4"/>
  <c r="AN60" i="4"/>
  <c r="AN61" i="4"/>
  <c r="AN62" i="4"/>
  <c r="AN63" i="4"/>
  <c r="AN64" i="4"/>
  <c r="AN65" i="4"/>
  <c r="AN66" i="4"/>
  <c r="AN67" i="4"/>
  <c r="AN68" i="4"/>
  <c r="AN69" i="4"/>
  <c r="AN70" i="4"/>
  <c r="AN71" i="4"/>
  <c r="AN72" i="4"/>
  <c r="AN73" i="4"/>
  <c r="AN74" i="4"/>
  <c r="AN75" i="4"/>
  <c r="AN76" i="4"/>
  <c r="AN77" i="4"/>
  <c r="AN78" i="4"/>
  <c r="AN79" i="4"/>
  <c r="AN80" i="4"/>
  <c r="AN81" i="4"/>
  <c r="AN82" i="4"/>
  <c r="AN83" i="4"/>
  <c r="AN84" i="4"/>
  <c r="AN85" i="4"/>
  <c r="AN86" i="4"/>
  <c r="AN87" i="4"/>
  <c r="AN88" i="4"/>
  <c r="AN89" i="4"/>
  <c r="AN90" i="4"/>
  <c r="AN91" i="4"/>
  <c r="AN92" i="4"/>
  <c r="AN93" i="4"/>
  <c r="AN94" i="4"/>
  <c r="AN95" i="4"/>
  <c r="AN96" i="4"/>
  <c r="AN97" i="4"/>
  <c r="AN98" i="4"/>
  <c r="AN99" i="4"/>
  <c r="AN100" i="4"/>
  <c r="AN101" i="4"/>
  <c r="AN102" i="4"/>
  <c r="AN103" i="4"/>
  <c r="AN104" i="4"/>
  <c r="AN105" i="4"/>
  <c r="AN106" i="4"/>
  <c r="AN107" i="4"/>
  <c r="AN108" i="4"/>
  <c r="AN109" i="4"/>
  <c r="AN110" i="4"/>
  <c r="AN111" i="4"/>
  <c r="AN112" i="4"/>
  <c r="AN113" i="4"/>
  <c r="AN114" i="4"/>
  <c r="AN115" i="4"/>
  <c r="AN116" i="4"/>
  <c r="AN117" i="4"/>
  <c r="AN118" i="4"/>
  <c r="AN119" i="4"/>
  <c r="AN120" i="4"/>
  <c r="AN121" i="4"/>
  <c r="AN122" i="4"/>
  <c r="AN123" i="4"/>
  <c r="AN124" i="4"/>
  <c r="AN125" i="4"/>
  <c r="AN126" i="4"/>
  <c r="AN127" i="4"/>
  <c r="AN128" i="4"/>
  <c r="AN129" i="4"/>
  <c r="AN130" i="4"/>
  <c r="AN131" i="4"/>
  <c r="AN132" i="4"/>
  <c r="AN133" i="4"/>
  <c r="AN134" i="4"/>
  <c r="AN135" i="4"/>
  <c r="AN136" i="4"/>
  <c r="AN137" i="4"/>
  <c r="AN138" i="4"/>
  <c r="AN139" i="4"/>
  <c r="AN140" i="4"/>
  <c r="AN141" i="4"/>
  <c r="AN142" i="4"/>
  <c r="AN143" i="4"/>
  <c r="AN144" i="4"/>
  <c r="AN145" i="4"/>
  <c r="AN146" i="4"/>
  <c r="AN147" i="4"/>
  <c r="AN148" i="4"/>
  <c r="AN149" i="4"/>
  <c r="AN150" i="4"/>
  <c r="AN151" i="4"/>
  <c r="AN152" i="4"/>
  <c r="AN153" i="4"/>
  <c r="AN154" i="4"/>
  <c r="AN155" i="4"/>
  <c r="AN156" i="4"/>
  <c r="AN157" i="4"/>
  <c r="AN158" i="4"/>
  <c r="AN159" i="4"/>
  <c r="AN160" i="4"/>
  <c r="AN161" i="4"/>
  <c r="AN162" i="4"/>
  <c r="AN163" i="4"/>
  <c r="AN164" i="4"/>
  <c r="AN165" i="4"/>
  <c r="AN166" i="4"/>
  <c r="AN167" i="4"/>
  <c r="AN168" i="4"/>
  <c r="AN169" i="4"/>
  <c r="AN170" i="4"/>
  <c r="AN171" i="4"/>
  <c r="AN172" i="4"/>
  <c r="AN173" i="4"/>
  <c r="AN174" i="4"/>
  <c r="AN175" i="4"/>
  <c r="AN176" i="4"/>
  <c r="AN177" i="4"/>
  <c r="AN178" i="4"/>
  <c r="AN179" i="4"/>
  <c r="AN180" i="4"/>
  <c r="AN181" i="4"/>
  <c r="AN182" i="4"/>
  <c r="AN183" i="4"/>
  <c r="AN184" i="4"/>
  <c r="AN185" i="4"/>
  <c r="AN186" i="4"/>
  <c r="AN187" i="4"/>
  <c r="AN188" i="4"/>
  <c r="AN189" i="4"/>
  <c r="AN190" i="4"/>
  <c r="AN191" i="4"/>
  <c r="AN192" i="4"/>
  <c r="AN193" i="4"/>
  <c r="AN194" i="4"/>
  <c r="AN195" i="4"/>
  <c r="AN196" i="4"/>
  <c r="AN197" i="4"/>
  <c r="AN198" i="4"/>
  <c r="AN199" i="4"/>
  <c r="AN200" i="4"/>
  <c r="AN201" i="4"/>
  <c r="AN202" i="4"/>
  <c r="AN203" i="4"/>
  <c r="AN204" i="4"/>
  <c r="AN205" i="4"/>
  <c r="AN206" i="4"/>
  <c r="AN207" i="4"/>
  <c r="AN208" i="4"/>
  <c r="AN209" i="4"/>
  <c r="AN210" i="4"/>
  <c r="AN211" i="4"/>
  <c r="AN212" i="4"/>
  <c r="AN213" i="4"/>
  <c r="AN214" i="4"/>
  <c r="AN215" i="4"/>
  <c r="AN216" i="4"/>
  <c r="AN217" i="4"/>
  <c r="AN218" i="4"/>
  <c r="AN219" i="4"/>
  <c r="AN220" i="4"/>
  <c r="AN221" i="4"/>
  <c r="AN222" i="4"/>
  <c r="AN223" i="4"/>
  <c r="AN224" i="4"/>
  <c r="AN225" i="4"/>
  <c r="AN226" i="4"/>
  <c r="AN227" i="4"/>
  <c r="AN228" i="4"/>
  <c r="AN229" i="4"/>
  <c r="AN230" i="4"/>
  <c r="AN231" i="4"/>
  <c r="AN232" i="4"/>
  <c r="AN233" i="4"/>
  <c r="AN234" i="4"/>
  <c r="AN235" i="4"/>
  <c r="AN236" i="4"/>
  <c r="AN237" i="4"/>
  <c r="AN238" i="4"/>
  <c r="AN239" i="4"/>
  <c r="AN240" i="4"/>
  <c r="AN241" i="4"/>
  <c r="AN242" i="4"/>
  <c r="AN243" i="4"/>
  <c r="AN244" i="4"/>
  <c r="AN245" i="4"/>
  <c r="AN246" i="4"/>
  <c r="AN247" i="4"/>
  <c r="AN248" i="4"/>
  <c r="AN249" i="4"/>
  <c r="AN250" i="4"/>
  <c r="AN251" i="4"/>
  <c r="AN252" i="4"/>
  <c r="AN253" i="4"/>
  <c r="AN254" i="4"/>
  <c r="AN255" i="4"/>
  <c r="AN256" i="4"/>
  <c r="AN257" i="4"/>
  <c r="AN258" i="4"/>
  <c r="AN259" i="4"/>
  <c r="AN260" i="4"/>
  <c r="AN261" i="4"/>
  <c r="AN262" i="4"/>
  <c r="AN263" i="4"/>
  <c r="AN264" i="4"/>
  <c r="AN265" i="4"/>
  <c r="AN266" i="4"/>
  <c r="AN267" i="4"/>
  <c r="AN268" i="4"/>
  <c r="AN269" i="4"/>
  <c r="AN270" i="4"/>
  <c r="AN271" i="4"/>
  <c r="AN272" i="4"/>
  <c r="AN273" i="4"/>
  <c r="AN274" i="4"/>
  <c r="AN275" i="4"/>
  <c r="AN276" i="4"/>
  <c r="AN277" i="4"/>
  <c r="AN278" i="4"/>
  <c r="AN279" i="4"/>
  <c r="AN280" i="4"/>
  <c r="AN281" i="4"/>
  <c r="AN282" i="4"/>
  <c r="AN283" i="4"/>
  <c r="AN284" i="4"/>
  <c r="AN285" i="4"/>
  <c r="AN286" i="4"/>
  <c r="AN287" i="4"/>
  <c r="AN288" i="4"/>
  <c r="AN289" i="4"/>
  <c r="AN290" i="4"/>
  <c r="AN291" i="4"/>
  <c r="AN292" i="4"/>
  <c r="AN293" i="4"/>
  <c r="AN294" i="4"/>
  <c r="AN295" i="4"/>
  <c r="AN296" i="4"/>
  <c r="AN297" i="4"/>
  <c r="AN298" i="4"/>
  <c r="AN299" i="4"/>
  <c r="AN300" i="4"/>
  <c r="AN301" i="4"/>
  <c r="AN302" i="4"/>
  <c r="AN303" i="4"/>
  <c r="AN304" i="4"/>
  <c r="AN305" i="4"/>
  <c r="AM7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L7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2" i="4"/>
  <c r="AL53" i="4"/>
  <c r="AL54" i="4"/>
  <c r="AL55" i="4"/>
  <c r="AL56" i="4"/>
  <c r="AL57" i="4"/>
  <c r="AL58" i="4"/>
  <c r="AL59" i="4"/>
  <c r="AL60" i="4"/>
  <c r="AL61" i="4"/>
  <c r="AL62" i="4"/>
  <c r="AL63" i="4"/>
  <c r="AL64" i="4"/>
  <c r="AL65" i="4"/>
  <c r="AL66" i="4"/>
  <c r="AL67" i="4"/>
  <c r="AL68" i="4"/>
  <c r="AL69" i="4"/>
  <c r="AL70" i="4"/>
  <c r="AL71" i="4"/>
  <c r="AL72" i="4"/>
  <c r="AL73" i="4"/>
  <c r="AL74" i="4"/>
  <c r="AL75" i="4"/>
  <c r="AL76" i="4"/>
  <c r="AL77" i="4"/>
  <c r="AL78" i="4"/>
  <c r="AL79" i="4"/>
  <c r="AL80" i="4"/>
  <c r="AL81" i="4"/>
  <c r="AL82" i="4"/>
  <c r="AL83" i="4"/>
  <c r="AL84" i="4"/>
  <c r="AL85" i="4"/>
  <c r="AL86" i="4"/>
  <c r="AL87" i="4"/>
  <c r="AL88" i="4"/>
  <c r="AL89" i="4"/>
  <c r="AL90" i="4"/>
  <c r="AL91" i="4"/>
  <c r="AL92" i="4"/>
  <c r="AL93" i="4"/>
  <c r="AL94" i="4"/>
  <c r="AL95" i="4"/>
  <c r="AL96" i="4"/>
  <c r="AL97" i="4"/>
  <c r="AL98" i="4"/>
  <c r="AL99" i="4"/>
  <c r="AL100" i="4"/>
  <c r="AL101" i="4"/>
  <c r="AL102" i="4"/>
  <c r="AL103" i="4"/>
  <c r="AL104" i="4"/>
  <c r="AL105" i="4"/>
  <c r="AL106" i="4"/>
  <c r="AL107" i="4"/>
  <c r="AL108" i="4"/>
  <c r="AL109" i="4"/>
  <c r="AL110" i="4"/>
  <c r="AL111" i="4"/>
  <c r="AL112" i="4"/>
  <c r="AL113" i="4"/>
  <c r="AL114" i="4"/>
  <c r="AL115" i="4"/>
  <c r="AL116" i="4"/>
  <c r="AL117" i="4"/>
  <c r="AL118" i="4"/>
  <c r="AL119" i="4"/>
  <c r="AL120" i="4"/>
  <c r="AL121" i="4"/>
  <c r="AL122" i="4"/>
  <c r="AL123" i="4"/>
  <c r="AL124" i="4"/>
  <c r="AL125" i="4"/>
  <c r="AL126" i="4"/>
  <c r="AL127" i="4"/>
  <c r="AL128" i="4"/>
  <c r="AL129" i="4"/>
  <c r="AL130" i="4"/>
  <c r="AL131" i="4"/>
  <c r="AL132" i="4"/>
  <c r="AL133" i="4"/>
  <c r="AL134" i="4"/>
  <c r="AL135" i="4"/>
  <c r="AL136" i="4"/>
  <c r="AL137" i="4"/>
  <c r="AL138" i="4"/>
  <c r="AL139" i="4"/>
  <c r="AL140" i="4"/>
  <c r="AL141" i="4"/>
  <c r="AL142" i="4"/>
  <c r="AL143" i="4"/>
  <c r="AL144" i="4"/>
  <c r="AL145" i="4"/>
  <c r="AL146" i="4"/>
  <c r="AL147" i="4"/>
  <c r="AL148" i="4"/>
  <c r="AL149" i="4"/>
  <c r="AL150" i="4"/>
  <c r="AL151" i="4"/>
  <c r="AL152" i="4"/>
  <c r="AL153" i="4"/>
  <c r="AL154" i="4"/>
  <c r="AL155" i="4"/>
  <c r="AL156" i="4"/>
  <c r="AL157" i="4"/>
  <c r="AL158" i="4"/>
  <c r="AL159" i="4"/>
  <c r="AL160" i="4"/>
  <c r="AL161" i="4"/>
  <c r="AL162" i="4"/>
  <c r="AL163" i="4"/>
  <c r="AL164" i="4"/>
  <c r="AL165" i="4"/>
  <c r="AL166" i="4"/>
  <c r="AL167" i="4"/>
  <c r="AL168" i="4"/>
  <c r="AL169" i="4"/>
  <c r="AL170" i="4"/>
  <c r="AL171" i="4"/>
  <c r="AL172" i="4"/>
  <c r="AL173" i="4"/>
  <c r="AL174" i="4"/>
  <c r="AL175" i="4"/>
  <c r="AL176" i="4"/>
  <c r="AL177" i="4"/>
  <c r="AL178" i="4"/>
  <c r="AL179" i="4"/>
  <c r="AL180" i="4"/>
  <c r="AL181" i="4"/>
  <c r="AL182" i="4"/>
  <c r="AL183" i="4"/>
  <c r="AL184" i="4"/>
  <c r="AL185" i="4"/>
  <c r="AL186" i="4"/>
  <c r="AL187" i="4"/>
  <c r="AL188" i="4"/>
  <c r="AL189" i="4"/>
  <c r="AL190" i="4"/>
  <c r="AL191" i="4"/>
  <c r="AL192" i="4"/>
  <c r="AL193" i="4"/>
  <c r="AL194" i="4"/>
  <c r="AL195" i="4"/>
  <c r="AL196" i="4"/>
  <c r="AL197" i="4"/>
  <c r="AL198" i="4"/>
  <c r="AL199" i="4"/>
  <c r="AL200" i="4"/>
  <c r="AL201" i="4"/>
  <c r="AL202" i="4"/>
  <c r="AL203" i="4"/>
  <c r="AL204" i="4"/>
  <c r="AL205" i="4"/>
  <c r="AL206" i="4"/>
  <c r="AL207" i="4"/>
  <c r="AL208" i="4"/>
  <c r="AL209" i="4"/>
  <c r="AL210" i="4"/>
  <c r="AL211" i="4"/>
  <c r="AL212" i="4"/>
  <c r="AL213" i="4"/>
  <c r="AL214" i="4"/>
  <c r="AL215" i="4"/>
  <c r="AL216" i="4"/>
  <c r="AL217" i="4"/>
  <c r="AL218" i="4"/>
  <c r="AL219" i="4"/>
  <c r="AL220" i="4"/>
  <c r="AL221" i="4"/>
  <c r="AL222" i="4"/>
  <c r="AL223" i="4"/>
  <c r="AL224" i="4"/>
  <c r="AL225" i="4"/>
  <c r="AL226" i="4"/>
  <c r="AL227" i="4"/>
  <c r="AL228" i="4"/>
  <c r="AL229" i="4"/>
  <c r="AL230" i="4"/>
  <c r="AL231" i="4"/>
  <c r="AL232" i="4"/>
  <c r="AL233" i="4"/>
  <c r="AL234" i="4"/>
  <c r="AL235" i="4"/>
  <c r="AL236" i="4"/>
  <c r="AL237" i="4"/>
  <c r="AL238" i="4"/>
  <c r="AL239" i="4"/>
  <c r="AL240" i="4"/>
  <c r="AL241" i="4"/>
  <c r="AL242" i="4"/>
  <c r="AL243" i="4"/>
  <c r="AL244" i="4"/>
  <c r="AL245" i="4"/>
  <c r="AL246" i="4"/>
  <c r="AL247" i="4"/>
  <c r="AL248" i="4"/>
  <c r="AL249" i="4"/>
  <c r="AL250" i="4"/>
  <c r="AL251" i="4"/>
  <c r="AL252" i="4"/>
  <c r="AL253" i="4"/>
  <c r="AL254" i="4"/>
  <c r="AL255" i="4"/>
  <c r="AL256" i="4"/>
  <c r="AL257" i="4"/>
  <c r="AL258" i="4"/>
  <c r="AL259" i="4"/>
  <c r="AL260" i="4"/>
  <c r="AL261" i="4"/>
  <c r="AL262" i="4"/>
  <c r="AL263" i="4"/>
  <c r="AL264" i="4"/>
  <c r="AL265" i="4"/>
  <c r="AL266" i="4"/>
  <c r="AL267" i="4"/>
  <c r="AL268" i="4"/>
  <c r="AL269" i="4"/>
  <c r="AL270" i="4"/>
  <c r="AL271" i="4"/>
  <c r="AL272" i="4"/>
  <c r="AL273" i="4"/>
  <c r="AL274" i="4"/>
  <c r="AL275" i="4"/>
  <c r="AL276" i="4"/>
  <c r="AL277" i="4"/>
  <c r="AL278" i="4"/>
  <c r="AL279" i="4"/>
  <c r="AL280" i="4"/>
  <c r="AL281" i="4"/>
  <c r="AL282" i="4"/>
  <c r="AL283" i="4"/>
  <c r="AL284" i="4"/>
  <c r="AL285" i="4"/>
  <c r="AL286" i="4"/>
  <c r="AL287" i="4"/>
  <c r="AL288" i="4"/>
  <c r="AL289" i="4"/>
  <c r="AL290" i="4"/>
  <c r="AL291" i="4"/>
  <c r="AL292" i="4"/>
  <c r="AL293" i="4"/>
  <c r="AL294" i="4"/>
  <c r="AL295" i="4"/>
  <c r="AL296" i="4"/>
  <c r="AL297" i="4"/>
  <c r="AL298" i="4"/>
  <c r="AL299" i="4"/>
  <c r="AL300" i="4"/>
  <c r="AL301" i="4"/>
  <c r="AL302" i="4"/>
  <c r="AL303" i="4"/>
  <c r="AL304" i="4"/>
  <c r="AL305" i="4"/>
  <c r="AK7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70" i="4"/>
  <c r="AK71" i="4"/>
  <c r="AK72" i="4"/>
  <c r="AK73" i="4"/>
  <c r="AK74" i="4"/>
  <c r="AK75" i="4"/>
  <c r="AK76" i="4"/>
  <c r="AK77" i="4"/>
  <c r="AK78" i="4"/>
  <c r="AK79" i="4"/>
  <c r="AK80" i="4"/>
  <c r="AK81" i="4"/>
  <c r="AK82" i="4"/>
  <c r="AK83" i="4"/>
  <c r="AK84" i="4"/>
  <c r="AK85" i="4"/>
  <c r="AK86" i="4"/>
  <c r="AK87" i="4"/>
  <c r="AK88" i="4"/>
  <c r="AK89" i="4"/>
  <c r="AK90" i="4"/>
  <c r="AK91" i="4"/>
  <c r="AK92" i="4"/>
  <c r="AK93" i="4"/>
  <c r="AK94" i="4"/>
  <c r="AK95" i="4"/>
  <c r="AK96" i="4"/>
  <c r="AK97" i="4"/>
  <c r="AK98" i="4"/>
  <c r="AK99" i="4"/>
  <c r="AK100" i="4"/>
  <c r="AK101" i="4"/>
  <c r="AK102" i="4"/>
  <c r="AK103" i="4"/>
  <c r="AK104" i="4"/>
  <c r="AK105" i="4"/>
  <c r="AK106" i="4"/>
  <c r="AK107" i="4"/>
  <c r="AK108" i="4"/>
  <c r="AK109" i="4"/>
  <c r="AK110" i="4"/>
  <c r="AK111" i="4"/>
  <c r="AK112" i="4"/>
  <c r="AK113" i="4"/>
  <c r="AK114" i="4"/>
  <c r="AK115" i="4"/>
  <c r="AK116" i="4"/>
  <c r="AK117" i="4"/>
  <c r="AK118" i="4"/>
  <c r="AK119" i="4"/>
  <c r="AK120" i="4"/>
  <c r="AK121" i="4"/>
  <c r="AK122" i="4"/>
  <c r="AK123" i="4"/>
  <c r="AK124" i="4"/>
  <c r="AK125" i="4"/>
  <c r="AK126" i="4"/>
  <c r="AK127" i="4"/>
  <c r="AK128" i="4"/>
  <c r="AK129" i="4"/>
  <c r="AK130" i="4"/>
  <c r="AK131" i="4"/>
  <c r="AK132" i="4"/>
  <c r="AK133" i="4"/>
  <c r="AK134" i="4"/>
  <c r="AK135" i="4"/>
  <c r="AK136" i="4"/>
  <c r="AK137" i="4"/>
  <c r="AK138" i="4"/>
  <c r="AK139" i="4"/>
  <c r="AK140" i="4"/>
  <c r="AK141" i="4"/>
  <c r="AK142" i="4"/>
  <c r="AK143" i="4"/>
  <c r="AK144" i="4"/>
  <c r="AK145" i="4"/>
  <c r="AK146" i="4"/>
  <c r="AK147" i="4"/>
  <c r="AK148" i="4"/>
  <c r="AK149" i="4"/>
  <c r="AK150" i="4"/>
  <c r="AK151" i="4"/>
  <c r="AK152" i="4"/>
  <c r="AK153" i="4"/>
  <c r="AK154" i="4"/>
  <c r="AK155" i="4"/>
  <c r="AK156" i="4"/>
  <c r="AK157" i="4"/>
  <c r="AK158" i="4"/>
  <c r="AK159" i="4"/>
  <c r="AK160" i="4"/>
  <c r="AK161" i="4"/>
  <c r="AK162" i="4"/>
  <c r="AK163" i="4"/>
  <c r="AK164" i="4"/>
  <c r="AK165" i="4"/>
  <c r="AK166" i="4"/>
  <c r="AK167" i="4"/>
  <c r="AK168" i="4"/>
  <c r="AK169" i="4"/>
  <c r="AK170" i="4"/>
  <c r="AK171" i="4"/>
  <c r="AK172" i="4"/>
  <c r="AK173" i="4"/>
  <c r="AK174" i="4"/>
  <c r="AK175" i="4"/>
  <c r="AK176" i="4"/>
  <c r="AK177" i="4"/>
  <c r="AK178" i="4"/>
  <c r="AK179" i="4"/>
  <c r="AK180" i="4"/>
  <c r="AK181" i="4"/>
  <c r="AK182" i="4"/>
  <c r="AK183" i="4"/>
  <c r="AK184" i="4"/>
  <c r="AK185" i="4"/>
  <c r="AK186" i="4"/>
  <c r="AK187" i="4"/>
  <c r="AK188" i="4"/>
  <c r="AK189" i="4"/>
  <c r="AK190" i="4"/>
  <c r="AK191" i="4"/>
  <c r="AK192" i="4"/>
  <c r="AK193" i="4"/>
  <c r="AK194" i="4"/>
  <c r="AK195" i="4"/>
  <c r="AK196" i="4"/>
  <c r="AK197" i="4"/>
  <c r="AK198" i="4"/>
  <c r="AK199" i="4"/>
  <c r="AK200" i="4"/>
  <c r="AK201" i="4"/>
  <c r="AK202" i="4"/>
  <c r="AK203" i="4"/>
  <c r="AK204" i="4"/>
  <c r="AK205" i="4"/>
  <c r="AK206" i="4"/>
  <c r="AK207" i="4"/>
  <c r="AK208" i="4"/>
  <c r="AK209" i="4"/>
  <c r="AK210" i="4"/>
  <c r="AK211" i="4"/>
  <c r="AK212" i="4"/>
  <c r="AK213" i="4"/>
  <c r="AK214" i="4"/>
  <c r="AK215" i="4"/>
  <c r="AK216" i="4"/>
  <c r="AK217" i="4"/>
  <c r="AK218" i="4"/>
  <c r="AK219" i="4"/>
  <c r="AK220" i="4"/>
  <c r="AK221" i="4"/>
  <c r="AK222" i="4"/>
  <c r="AK223" i="4"/>
  <c r="AK224" i="4"/>
  <c r="AK225" i="4"/>
  <c r="AK226" i="4"/>
  <c r="AK227" i="4"/>
  <c r="AK228" i="4"/>
  <c r="AK229" i="4"/>
  <c r="AK230" i="4"/>
  <c r="AK231" i="4"/>
  <c r="AK232" i="4"/>
  <c r="AK233" i="4"/>
  <c r="AK234" i="4"/>
  <c r="AK235" i="4"/>
  <c r="AK236" i="4"/>
  <c r="AK237" i="4"/>
  <c r="AK238" i="4"/>
  <c r="AK239" i="4"/>
  <c r="AK240" i="4"/>
  <c r="AK241" i="4"/>
  <c r="AK242" i="4"/>
  <c r="AK243" i="4"/>
  <c r="AK244" i="4"/>
  <c r="AK245" i="4"/>
  <c r="AK246" i="4"/>
  <c r="AK247" i="4"/>
  <c r="AK248" i="4"/>
  <c r="AK249" i="4"/>
  <c r="AK250" i="4"/>
  <c r="AK251" i="4"/>
  <c r="AK252" i="4"/>
  <c r="AK253" i="4"/>
  <c r="AK254" i="4"/>
  <c r="AK255" i="4"/>
  <c r="AK256" i="4"/>
  <c r="AK257" i="4"/>
  <c r="AK258" i="4"/>
  <c r="AK259" i="4"/>
  <c r="AK260" i="4"/>
  <c r="AK261" i="4"/>
  <c r="AK262" i="4"/>
  <c r="AK263" i="4"/>
  <c r="AK264" i="4"/>
  <c r="AK265" i="4"/>
  <c r="AK266" i="4"/>
  <c r="AK267" i="4"/>
  <c r="AK268" i="4"/>
  <c r="AK269" i="4"/>
  <c r="AK270" i="4"/>
  <c r="AK271" i="4"/>
  <c r="AK272" i="4"/>
  <c r="AK273" i="4"/>
  <c r="AK274" i="4"/>
  <c r="AK275" i="4"/>
  <c r="AK276" i="4"/>
  <c r="AK277" i="4"/>
  <c r="AK278" i="4"/>
  <c r="AK279" i="4"/>
  <c r="AK280" i="4"/>
  <c r="AK281" i="4"/>
  <c r="AK282" i="4"/>
  <c r="AK283" i="4"/>
  <c r="AK284" i="4"/>
  <c r="AK285" i="4"/>
  <c r="AK286" i="4"/>
  <c r="AK287" i="4"/>
  <c r="AK288" i="4"/>
  <c r="AK289" i="4"/>
  <c r="AK290" i="4"/>
  <c r="AK291" i="4"/>
  <c r="AK292" i="4"/>
  <c r="AK293" i="4"/>
  <c r="AK294" i="4"/>
  <c r="AK295" i="4"/>
  <c r="AK296" i="4"/>
  <c r="AK297" i="4"/>
  <c r="AK298" i="4"/>
  <c r="AK299" i="4"/>
  <c r="AK300" i="4"/>
  <c r="AK301" i="4"/>
  <c r="AK302" i="4"/>
  <c r="AK303" i="4"/>
  <c r="AK304" i="4"/>
  <c r="AK305" i="4"/>
  <c r="AJ7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4" i="4"/>
  <c r="AJ165" i="4"/>
  <c r="AJ166" i="4"/>
  <c r="AJ167" i="4"/>
  <c r="AJ168" i="4"/>
  <c r="AJ169" i="4"/>
  <c r="AJ170" i="4"/>
  <c r="AJ171" i="4"/>
  <c r="AJ172" i="4"/>
  <c r="AJ173" i="4"/>
  <c r="AJ174" i="4"/>
  <c r="AJ175" i="4"/>
  <c r="AJ176" i="4"/>
  <c r="AJ177" i="4"/>
  <c r="AJ178" i="4"/>
  <c r="AJ179" i="4"/>
  <c r="AJ180" i="4"/>
  <c r="AJ181" i="4"/>
  <c r="AJ182" i="4"/>
  <c r="AJ183" i="4"/>
  <c r="AJ184" i="4"/>
  <c r="AJ185" i="4"/>
  <c r="AJ186" i="4"/>
  <c r="AJ187" i="4"/>
  <c r="AJ188" i="4"/>
  <c r="AJ189" i="4"/>
  <c r="AJ190" i="4"/>
  <c r="AJ191" i="4"/>
  <c r="AJ192" i="4"/>
  <c r="AJ193" i="4"/>
  <c r="AJ194" i="4"/>
  <c r="AJ195" i="4"/>
  <c r="AJ196" i="4"/>
  <c r="AJ197" i="4"/>
  <c r="AJ198" i="4"/>
  <c r="AJ199" i="4"/>
  <c r="AJ200" i="4"/>
  <c r="AJ201" i="4"/>
  <c r="AJ202" i="4"/>
  <c r="AJ203" i="4"/>
  <c r="AJ204" i="4"/>
  <c r="AJ205" i="4"/>
  <c r="AJ206" i="4"/>
  <c r="AJ207" i="4"/>
  <c r="AJ208" i="4"/>
  <c r="AJ209" i="4"/>
  <c r="AJ210" i="4"/>
  <c r="AJ211" i="4"/>
  <c r="AJ212" i="4"/>
  <c r="AJ213" i="4"/>
  <c r="AJ214" i="4"/>
  <c r="AJ215" i="4"/>
  <c r="AJ216" i="4"/>
  <c r="AJ217" i="4"/>
  <c r="AJ218" i="4"/>
  <c r="AJ219" i="4"/>
  <c r="AJ220" i="4"/>
  <c r="AJ221" i="4"/>
  <c r="AJ222" i="4"/>
  <c r="AJ223" i="4"/>
  <c r="AJ224" i="4"/>
  <c r="AJ225" i="4"/>
  <c r="AJ226" i="4"/>
  <c r="AJ227" i="4"/>
  <c r="AJ228" i="4"/>
  <c r="AJ229" i="4"/>
  <c r="AJ230" i="4"/>
  <c r="AJ231" i="4"/>
  <c r="AJ232" i="4"/>
  <c r="AJ233" i="4"/>
  <c r="AJ234" i="4"/>
  <c r="AJ235" i="4"/>
  <c r="AJ236" i="4"/>
  <c r="AJ237" i="4"/>
  <c r="AJ238" i="4"/>
  <c r="AJ239" i="4"/>
  <c r="AJ240" i="4"/>
  <c r="AJ241" i="4"/>
  <c r="AJ242" i="4"/>
  <c r="AJ243" i="4"/>
  <c r="AJ244" i="4"/>
  <c r="AJ245" i="4"/>
  <c r="AJ246" i="4"/>
  <c r="AJ247" i="4"/>
  <c r="AJ248" i="4"/>
  <c r="AJ249" i="4"/>
  <c r="AJ250" i="4"/>
  <c r="AJ251" i="4"/>
  <c r="AJ252" i="4"/>
  <c r="AJ253" i="4"/>
  <c r="AJ254" i="4"/>
  <c r="AJ255" i="4"/>
  <c r="AJ256" i="4"/>
  <c r="AJ257" i="4"/>
  <c r="AJ258" i="4"/>
  <c r="AJ259" i="4"/>
  <c r="AJ260" i="4"/>
  <c r="AJ261" i="4"/>
  <c r="AJ262" i="4"/>
  <c r="AJ263" i="4"/>
  <c r="AJ264" i="4"/>
  <c r="AJ265" i="4"/>
  <c r="AJ266" i="4"/>
  <c r="AJ267" i="4"/>
  <c r="AJ268" i="4"/>
  <c r="AJ269" i="4"/>
  <c r="AJ270" i="4"/>
  <c r="AJ271" i="4"/>
  <c r="AJ272" i="4"/>
  <c r="AJ273" i="4"/>
  <c r="AJ274" i="4"/>
  <c r="AJ275" i="4"/>
  <c r="AJ276" i="4"/>
  <c r="AJ277" i="4"/>
  <c r="AJ278" i="4"/>
  <c r="AJ279" i="4"/>
  <c r="AJ280" i="4"/>
  <c r="AJ281" i="4"/>
  <c r="AJ282" i="4"/>
  <c r="AJ283" i="4"/>
  <c r="AJ284" i="4"/>
  <c r="AJ285" i="4"/>
  <c r="AJ286" i="4"/>
  <c r="AJ287" i="4"/>
  <c r="AJ288" i="4"/>
  <c r="AJ289" i="4"/>
  <c r="AJ290" i="4"/>
  <c r="AJ291" i="4"/>
  <c r="AJ292" i="4"/>
  <c r="AJ293" i="4"/>
  <c r="AJ294" i="4"/>
  <c r="AJ295" i="4"/>
  <c r="AJ296" i="4"/>
  <c r="AJ297" i="4"/>
  <c r="AJ298" i="4"/>
  <c r="AJ299" i="4"/>
  <c r="AJ300" i="4"/>
  <c r="AJ301" i="4"/>
  <c r="AJ302" i="4"/>
  <c r="AJ303" i="4"/>
  <c r="AJ304" i="4"/>
  <c r="AJ305" i="4"/>
  <c r="AI7" i="4"/>
  <c r="AI10" i="4"/>
  <c r="AI12" i="4"/>
  <c r="AI14" i="4"/>
  <c r="AI16" i="4"/>
  <c r="AI18" i="4"/>
  <c r="AI20" i="4"/>
  <c r="AI22" i="4"/>
  <c r="AI24" i="4"/>
  <c r="AI26" i="4"/>
  <c r="AI28" i="4"/>
  <c r="AI30" i="4"/>
  <c r="AI32" i="4"/>
  <c r="AI34" i="4"/>
  <c r="AI36" i="4"/>
  <c r="AI38" i="4"/>
  <c r="AI40" i="4"/>
  <c r="AI42" i="4"/>
  <c r="AI44" i="4"/>
  <c r="AI46" i="4"/>
  <c r="AI48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I139" i="4"/>
  <c r="AI140" i="4"/>
  <c r="AI141" i="4"/>
  <c r="AI142" i="4"/>
  <c r="AI143" i="4"/>
  <c r="AI144" i="4"/>
  <c r="AI145" i="4"/>
  <c r="AI146" i="4"/>
  <c r="AI147" i="4"/>
  <c r="AI148" i="4"/>
  <c r="AI149" i="4"/>
  <c r="AI150" i="4"/>
  <c r="AI151" i="4"/>
  <c r="AI152" i="4"/>
  <c r="AI153" i="4"/>
  <c r="AI154" i="4"/>
  <c r="AI155" i="4"/>
  <c r="AI156" i="4"/>
  <c r="AI157" i="4"/>
  <c r="AI158" i="4"/>
  <c r="AI159" i="4"/>
  <c r="AI160" i="4"/>
  <c r="AI161" i="4"/>
  <c r="AI162" i="4"/>
  <c r="AI163" i="4"/>
  <c r="AI164" i="4"/>
  <c r="AI165" i="4"/>
  <c r="AI166" i="4"/>
  <c r="AI167" i="4"/>
  <c r="AI168" i="4"/>
  <c r="AI169" i="4"/>
  <c r="AI170" i="4"/>
  <c r="AI171" i="4"/>
  <c r="AI172" i="4"/>
  <c r="AI173" i="4"/>
  <c r="AI174" i="4"/>
  <c r="AI175" i="4"/>
  <c r="AI176" i="4"/>
  <c r="AI177" i="4"/>
  <c r="AI178" i="4"/>
  <c r="AI179" i="4"/>
  <c r="AI180" i="4"/>
  <c r="AI181" i="4"/>
  <c r="AI182" i="4"/>
  <c r="AI183" i="4"/>
  <c r="AI184" i="4"/>
  <c r="AI185" i="4"/>
  <c r="AI186" i="4"/>
  <c r="AI187" i="4"/>
  <c r="AI188" i="4"/>
  <c r="AI189" i="4"/>
  <c r="AI190" i="4"/>
  <c r="AI191" i="4"/>
  <c r="AI192" i="4"/>
  <c r="AI193" i="4"/>
  <c r="AI194" i="4"/>
  <c r="AI195" i="4"/>
  <c r="AI196" i="4"/>
  <c r="AI197" i="4"/>
  <c r="AI198" i="4"/>
  <c r="AI199" i="4"/>
  <c r="AI200" i="4"/>
  <c r="AI201" i="4"/>
  <c r="AI202" i="4"/>
  <c r="AI203" i="4"/>
  <c r="AI204" i="4"/>
  <c r="AI205" i="4"/>
  <c r="AI206" i="4"/>
  <c r="AI207" i="4"/>
  <c r="AI208" i="4"/>
  <c r="AI209" i="4"/>
  <c r="AI210" i="4"/>
  <c r="AI211" i="4"/>
  <c r="AI212" i="4"/>
  <c r="AI213" i="4"/>
  <c r="AI214" i="4"/>
  <c r="AI215" i="4"/>
  <c r="AI216" i="4"/>
  <c r="AI217" i="4"/>
  <c r="AI218" i="4"/>
  <c r="AI219" i="4"/>
  <c r="AI220" i="4"/>
  <c r="AI221" i="4"/>
  <c r="AI222" i="4"/>
  <c r="AI223" i="4"/>
  <c r="AI224" i="4"/>
  <c r="AI225" i="4"/>
  <c r="AI226" i="4"/>
  <c r="AI227" i="4"/>
  <c r="AI228" i="4"/>
  <c r="AI229" i="4"/>
  <c r="AI230" i="4"/>
  <c r="AI231" i="4"/>
  <c r="AI232" i="4"/>
  <c r="AI233" i="4"/>
  <c r="AI234" i="4"/>
  <c r="AI235" i="4"/>
  <c r="AI236" i="4"/>
  <c r="AI237" i="4"/>
  <c r="AI238" i="4"/>
  <c r="AI239" i="4"/>
  <c r="AI240" i="4"/>
  <c r="AI241" i="4"/>
  <c r="AI242" i="4"/>
  <c r="AI243" i="4"/>
  <c r="AI244" i="4"/>
  <c r="AI245" i="4"/>
  <c r="AI246" i="4"/>
  <c r="AI247" i="4"/>
  <c r="AI248" i="4"/>
  <c r="AI249" i="4"/>
  <c r="AI250" i="4"/>
  <c r="AI251" i="4"/>
  <c r="AI252" i="4"/>
  <c r="AI253" i="4"/>
  <c r="AI254" i="4"/>
  <c r="AI255" i="4"/>
  <c r="AI256" i="4"/>
  <c r="AI257" i="4"/>
  <c r="AI258" i="4"/>
  <c r="AI259" i="4"/>
  <c r="AI260" i="4"/>
  <c r="AI261" i="4"/>
  <c r="AI262" i="4"/>
  <c r="AI263" i="4"/>
  <c r="AI264" i="4"/>
  <c r="AI265" i="4"/>
  <c r="AI266" i="4"/>
  <c r="AI267" i="4"/>
  <c r="AI268" i="4"/>
  <c r="AI269" i="4"/>
  <c r="AI270" i="4"/>
  <c r="AI271" i="4"/>
  <c r="AI272" i="4"/>
  <c r="AI273" i="4"/>
  <c r="AI274" i="4"/>
  <c r="AI275" i="4"/>
  <c r="AI276" i="4"/>
  <c r="AI277" i="4"/>
  <c r="AI278" i="4"/>
  <c r="AI279" i="4"/>
  <c r="AI280" i="4"/>
  <c r="AI281" i="4"/>
  <c r="AI282" i="4"/>
  <c r="AI283" i="4"/>
  <c r="AI284" i="4"/>
  <c r="AI285" i="4"/>
  <c r="AI286" i="4"/>
  <c r="AI287" i="4"/>
  <c r="AI288" i="4"/>
  <c r="AI289" i="4"/>
  <c r="AI290" i="4"/>
  <c r="AI291" i="4"/>
  <c r="AI292" i="4"/>
  <c r="AI293" i="4"/>
  <c r="AI294" i="4"/>
  <c r="AI295" i="4"/>
  <c r="AI296" i="4"/>
  <c r="AI297" i="4"/>
  <c r="AI298" i="4"/>
  <c r="AI299" i="4"/>
  <c r="AI300" i="4"/>
  <c r="AI301" i="4"/>
  <c r="AI302" i="4"/>
  <c r="AI303" i="4"/>
  <c r="AI304" i="4"/>
  <c r="AI305" i="4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8" i="3"/>
  <c r="AO179" i="3"/>
  <c r="AO182" i="3"/>
  <c r="AO183" i="3"/>
  <c r="AO184" i="3"/>
  <c r="AO185" i="3"/>
  <c r="AO186" i="3"/>
  <c r="AO187" i="3"/>
  <c r="AO188" i="3"/>
  <c r="AO189" i="3"/>
  <c r="AO190" i="3"/>
  <c r="AO191" i="3"/>
  <c r="AO192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5" i="3"/>
  <c r="AN106" i="3"/>
  <c r="AN107" i="3"/>
  <c r="AN108" i="3"/>
  <c r="AN109" i="3"/>
  <c r="AN110" i="3"/>
  <c r="AN111" i="3"/>
  <c r="AN112" i="3"/>
  <c r="AN113" i="3"/>
  <c r="AN114" i="3"/>
  <c r="AN115" i="3"/>
  <c r="AN116" i="3"/>
  <c r="AN117" i="3"/>
  <c r="AN118" i="3"/>
  <c r="AN119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9" i="3"/>
  <c r="AN140" i="3"/>
  <c r="AN141" i="3"/>
  <c r="AN142" i="3"/>
  <c r="AN143" i="3"/>
  <c r="AN144" i="3"/>
  <c r="AN145" i="3"/>
  <c r="AN146" i="3"/>
  <c r="AN147" i="3"/>
  <c r="AN148" i="3"/>
  <c r="AN149" i="3"/>
  <c r="AN150" i="3"/>
  <c r="AN151" i="3"/>
  <c r="AN152" i="3"/>
  <c r="AN153" i="3"/>
  <c r="AN154" i="3"/>
  <c r="AN155" i="3"/>
  <c r="AN156" i="3"/>
  <c r="AN157" i="3"/>
  <c r="AN160" i="3"/>
  <c r="AN161" i="3"/>
  <c r="AN162" i="3"/>
  <c r="AN163" i="3"/>
  <c r="AN164" i="3"/>
  <c r="AN165" i="3"/>
  <c r="AN166" i="3"/>
  <c r="AN167" i="3"/>
  <c r="AN168" i="3"/>
  <c r="AN169" i="3"/>
  <c r="AN170" i="3"/>
  <c r="AN171" i="3"/>
  <c r="AN172" i="3"/>
  <c r="AN173" i="3"/>
  <c r="AN174" i="3"/>
  <c r="AN175" i="3"/>
  <c r="AN176" i="3"/>
  <c r="AN178" i="3"/>
  <c r="AN179" i="3"/>
  <c r="AN182" i="3"/>
  <c r="AN183" i="3"/>
  <c r="AN184" i="3"/>
  <c r="AN185" i="3"/>
  <c r="AN186" i="3"/>
  <c r="AN187" i="3"/>
  <c r="AN188" i="3"/>
  <c r="AN189" i="3"/>
  <c r="AN190" i="3"/>
  <c r="AN191" i="3"/>
  <c r="AN192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9" i="3"/>
  <c r="AM140" i="3"/>
  <c r="AM141" i="3"/>
  <c r="AM142" i="3"/>
  <c r="AM143" i="3"/>
  <c r="AM144" i="3"/>
  <c r="AM145" i="3"/>
  <c r="AM146" i="3"/>
  <c r="AM147" i="3"/>
  <c r="AM148" i="3"/>
  <c r="AM149" i="3"/>
  <c r="AM150" i="3"/>
  <c r="AM151" i="3"/>
  <c r="AM152" i="3"/>
  <c r="AM153" i="3"/>
  <c r="AM154" i="3"/>
  <c r="AM155" i="3"/>
  <c r="AM156" i="3"/>
  <c r="AM157" i="3"/>
  <c r="AM160" i="3"/>
  <c r="AM161" i="3"/>
  <c r="AM162" i="3"/>
  <c r="AM163" i="3"/>
  <c r="AM164" i="3"/>
  <c r="AM165" i="3"/>
  <c r="AM166" i="3"/>
  <c r="AM167" i="3"/>
  <c r="AM168" i="3"/>
  <c r="AM169" i="3"/>
  <c r="AM170" i="3"/>
  <c r="AM171" i="3"/>
  <c r="AM172" i="3"/>
  <c r="AM173" i="3"/>
  <c r="AM174" i="3"/>
  <c r="AM175" i="3"/>
  <c r="AM176" i="3"/>
  <c r="AM178" i="3"/>
  <c r="AM179" i="3"/>
  <c r="AM182" i="3"/>
  <c r="AM183" i="3"/>
  <c r="AM184" i="3"/>
  <c r="AM185" i="3"/>
  <c r="AM186" i="3"/>
  <c r="AM187" i="3"/>
  <c r="AM188" i="3"/>
  <c r="AM189" i="3"/>
  <c r="AM190" i="3"/>
  <c r="AM191" i="3"/>
  <c r="AM192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105" i="3"/>
  <c r="AL106" i="3"/>
  <c r="AL107" i="3"/>
  <c r="AL108" i="3"/>
  <c r="AL109" i="3"/>
  <c r="AL110" i="3"/>
  <c r="AL111" i="3"/>
  <c r="AL112" i="3"/>
  <c r="AL113" i="3"/>
  <c r="AL114" i="3"/>
  <c r="AL115" i="3"/>
  <c r="AL116" i="3"/>
  <c r="AL117" i="3"/>
  <c r="AL118" i="3"/>
  <c r="AL119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9" i="3"/>
  <c r="AL140" i="3"/>
  <c r="AL141" i="3"/>
  <c r="AL142" i="3"/>
  <c r="AL143" i="3"/>
  <c r="AL144" i="3"/>
  <c r="AL145" i="3"/>
  <c r="AL146" i="3"/>
  <c r="AL147" i="3"/>
  <c r="AL148" i="3"/>
  <c r="AL149" i="3"/>
  <c r="AL150" i="3"/>
  <c r="AL151" i="3"/>
  <c r="AL152" i="3"/>
  <c r="AL153" i="3"/>
  <c r="AL154" i="3"/>
  <c r="AL155" i="3"/>
  <c r="AL156" i="3"/>
  <c r="AL157" i="3"/>
  <c r="AL160" i="3"/>
  <c r="AL161" i="3"/>
  <c r="AL162" i="3"/>
  <c r="AL163" i="3"/>
  <c r="AL164" i="3"/>
  <c r="AL165" i="3"/>
  <c r="AL166" i="3"/>
  <c r="AL167" i="3"/>
  <c r="AL168" i="3"/>
  <c r="AL169" i="3"/>
  <c r="AL170" i="3"/>
  <c r="AL171" i="3"/>
  <c r="AL172" i="3"/>
  <c r="AL173" i="3"/>
  <c r="AL174" i="3"/>
  <c r="AL175" i="3"/>
  <c r="AL176" i="3"/>
  <c r="AL178" i="3"/>
  <c r="AL179" i="3"/>
  <c r="AL182" i="3"/>
  <c r="AL183" i="3"/>
  <c r="AL184" i="3"/>
  <c r="AL185" i="3"/>
  <c r="AL186" i="3"/>
  <c r="AL187" i="3"/>
  <c r="AL188" i="3"/>
  <c r="AL189" i="3"/>
  <c r="AL190" i="3"/>
  <c r="AL191" i="3"/>
  <c r="AL192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8" i="3"/>
  <c r="AK179" i="3"/>
  <c r="AK182" i="3"/>
  <c r="AK183" i="3"/>
  <c r="AK184" i="3"/>
  <c r="AK185" i="3"/>
  <c r="AK186" i="3"/>
  <c r="AK187" i="3"/>
  <c r="AK188" i="3"/>
  <c r="AK189" i="3"/>
  <c r="AK190" i="3"/>
  <c r="AK191" i="3"/>
  <c r="AK192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8" i="3"/>
  <c r="AJ179" i="3"/>
  <c r="AJ182" i="3"/>
  <c r="AJ183" i="3"/>
  <c r="AJ184" i="3"/>
  <c r="AJ185" i="3"/>
  <c r="AJ186" i="3"/>
  <c r="AJ187" i="3"/>
  <c r="AJ188" i="3"/>
  <c r="AJ189" i="3"/>
  <c r="AJ190" i="3"/>
  <c r="AJ191" i="3"/>
  <c r="AJ192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8" i="3"/>
  <c r="AI179" i="3"/>
  <c r="AI182" i="3"/>
  <c r="AI183" i="3"/>
  <c r="AI184" i="3"/>
  <c r="AI185" i="3"/>
  <c r="AI186" i="3"/>
  <c r="AI187" i="3"/>
  <c r="AI188" i="3"/>
  <c r="AI189" i="3"/>
  <c r="AI190" i="3"/>
  <c r="AI191" i="3"/>
  <c r="AI192" i="3"/>
  <c r="AI109" i="4" l="1"/>
  <c r="E11" i="12"/>
  <c r="F13" i="12"/>
  <c r="AO155" i="4"/>
  <c r="E26" i="9"/>
  <c r="E23" i="9"/>
  <c r="AI49" i="4"/>
  <c r="AI45" i="4"/>
  <c r="AI41" i="4"/>
  <c r="AI37" i="4"/>
  <c r="AI33" i="4"/>
  <c r="AI29" i="4"/>
  <c r="AI25" i="4"/>
  <c r="AI21" i="4"/>
  <c r="AI17" i="4"/>
  <c r="AI13" i="4"/>
  <c r="AI9" i="4"/>
  <c r="AO303" i="4"/>
  <c r="AO299" i="4"/>
  <c r="AO295" i="4"/>
  <c r="AO291" i="4"/>
  <c r="AO287" i="4"/>
  <c r="AO283" i="4"/>
  <c r="AO279" i="4"/>
  <c r="AO275" i="4"/>
  <c r="AO271" i="4"/>
  <c r="AO267" i="4"/>
  <c r="AO263" i="4"/>
  <c r="AO259" i="4"/>
  <c r="AO255" i="4"/>
  <c r="AO251" i="4"/>
  <c r="AO247" i="4"/>
  <c r="AO243" i="4"/>
  <c r="AO239" i="4"/>
  <c r="AO235" i="4"/>
  <c r="AO231" i="4"/>
  <c r="AO227" i="4"/>
  <c r="AO223" i="4"/>
  <c r="AO219" i="4"/>
  <c r="AO215" i="4"/>
  <c r="AO207" i="4"/>
  <c r="AO203" i="4"/>
  <c r="AO199" i="4"/>
  <c r="AO195" i="4"/>
  <c r="AO191" i="4"/>
  <c r="AO187" i="4"/>
  <c r="AO183" i="4"/>
  <c r="AO179" i="4"/>
  <c r="AO175" i="4"/>
  <c r="AO171" i="4"/>
  <c r="AO167" i="4"/>
  <c r="AO163" i="4"/>
  <c r="AO159" i="4"/>
  <c r="AO151" i="4"/>
  <c r="AO147" i="4"/>
  <c r="AO143" i="4"/>
  <c r="AO139" i="4"/>
  <c r="AO135" i="4"/>
  <c r="AO131" i="4"/>
  <c r="AO127" i="4"/>
  <c r="AO123" i="4"/>
  <c r="AO119" i="4"/>
  <c r="AO115" i="4"/>
  <c r="AO111" i="4"/>
  <c r="AO103" i="4"/>
  <c r="AO99" i="4"/>
  <c r="AO95" i="4"/>
  <c r="AO91" i="4"/>
  <c r="AO87" i="4"/>
  <c r="AO83" i="4"/>
  <c r="AO79" i="4"/>
  <c r="AO75" i="4"/>
  <c r="AO71" i="4"/>
  <c r="AO67" i="4"/>
  <c r="AO63" i="4"/>
  <c r="AO59" i="4"/>
  <c r="AO55" i="4"/>
  <c r="AO51" i="4"/>
  <c r="AO47" i="4"/>
  <c r="AO43" i="4"/>
  <c r="AO39" i="4"/>
  <c r="AO35" i="4"/>
  <c r="AO31" i="4"/>
  <c r="AO27" i="4"/>
  <c r="AO23" i="4"/>
  <c r="AO19" i="4"/>
  <c r="AO15" i="4"/>
  <c r="AO11" i="4"/>
  <c r="AO107" i="4"/>
  <c r="AO304" i="4"/>
  <c r="AO296" i="4"/>
  <c r="AO288" i="4"/>
  <c r="AO280" i="4"/>
  <c r="AO272" i="4"/>
  <c r="AO268" i="4"/>
  <c r="AO260" i="4"/>
  <c r="AO252" i="4"/>
  <c r="AO244" i="4"/>
  <c r="AO236" i="4"/>
  <c r="AO228" i="4"/>
  <c r="AO220" i="4"/>
  <c r="AO212" i="4"/>
  <c r="AO204" i="4"/>
  <c r="AO196" i="4"/>
  <c r="AO188" i="4"/>
  <c r="AO180" i="4"/>
  <c r="AO176" i="4"/>
  <c r="AO168" i="4"/>
  <c r="AO160" i="4"/>
  <c r="AO152" i="4"/>
  <c r="AO140" i="4"/>
  <c r="AO136" i="4"/>
  <c r="AO128" i="4"/>
  <c r="AO120" i="4"/>
  <c r="AO112" i="4"/>
  <c r="AO104" i="4"/>
  <c r="AO96" i="4"/>
  <c r="AO92" i="4"/>
  <c r="AO84" i="4"/>
  <c r="AO76" i="4"/>
  <c r="AO68" i="4"/>
  <c r="AO60" i="4"/>
  <c r="AO52" i="4"/>
  <c r="AO48" i="4"/>
  <c r="AO40" i="4"/>
  <c r="AO32" i="4"/>
  <c r="AO28" i="4"/>
  <c r="AO20" i="4"/>
  <c r="AO12" i="4"/>
  <c r="AO302" i="4"/>
  <c r="AO298" i="4"/>
  <c r="AO294" i="4"/>
  <c r="AO290" i="4"/>
  <c r="AO286" i="4"/>
  <c r="AO282" i="4"/>
  <c r="AO278" i="4"/>
  <c r="AO274" i="4"/>
  <c r="AO270" i="4"/>
  <c r="AO266" i="4"/>
  <c r="AO262" i="4"/>
  <c r="AO258" i="4"/>
  <c r="AO254" i="4"/>
  <c r="AO250" i="4"/>
  <c r="AO246" i="4"/>
  <c r="AO242" i="4"/>
  <c r="AO238" i="4"/>
  <c r="AO234" i="4"/>
  <c r="AO230" i="4"/>
  <c r="AO226" i="4"/>
  <c r="AO222" i="4"/>
  <c r="AO218" i="4"/>
  <c r="AO214" i="4"/>
  <c r="AO210" i="4"/>
  <c r="AO206" i="4"/>
  <c r="AO202" i="4"/>
  <c r="AO198" i="4"/>
  <c r="AO194" i="4"/>
  <c r="AO190" i="4"/>
  <c r="AO186" i="4"/>
  <c r="AO182" i="4"/>
  <c r="AO178" i="4"/>
  <c r="AO174" i="4"/>
  <c r="AO170" i="4"/>
  <c r="AO166" i="4"/>
  <c r="AO162" i="4"/>
  <c r="AO158" i="4"/>
  <c r="AO154" i="4"/>
  <c r="AO150" i="4"/>
  <c r="AO146" i="4"/>
  <c r="AO142" i="4"/>
  <c r="AO138" i="4"/>
  <c r="AO134" i="4"/>
  <c r="AO130" i="4"/>
  <c r="AO126" i="4"/>
  <c r="AO122" i="4"/>
  <c r="AO118" i="4"/>
  <c r="AO114" i="4"/>
  <c r="AO110" i="4"/>
  <c r="AO106" i="4"/>
  <c r="AO102" i="4"/>
  <c r="AO98" i="4"/>
  <c r="AO94" i="4"/>
  <c r="AO90" i="4"/>
  <c r="AO86" i="4"/>
  <c r="AO82" i="4"/>
  <c r="AO78" i="4"/>
  <c r="AO74" i="4"/>
  <c r="AO70" i="4"/>
  <c r="AO66" i="4"/>
  <c r="AO62" i="4"/>
  <c r="AO58" i="4"/>
  <c r="AO54" i="4"/>
  <c r="AO50" i="4"/>
  <c r="AO46" i="4"/>
  <c r="AO42" i="4"/>
  <c r="AO38" i="4"/>
  <c r="AO34" i="4"/>
  <c r="AO30" i="4"/>
  <c r="AO26" i="4"/>
  <c r="AO22" i="4"/>
  <c r="AO18" i="4"/>
  <c r="AO14" i="4"/>
  <c r="AO10" i="4"/>
  <c r="AO211" i="4"/>
  <c r="AO300" i="4"/>
  <c r="AO292" i="4"/>
  <c r="AO284" i="4"/>
  <c r="AO276" i="4"/>
  <c r="AO264" i="4"/>
  <c r="AO256" i="4"/>
  <c r="AO248" i="4"/>
  <c r="AO240" i="4"/>
  <c r="AO232" i="4"/>
  <c r="AO224" i="4"/>
  <c r="AO216" i="4"/>
  <c r="AO208" i="4"/>
  <c r="AO200" i="4"/>
  <c r="AO192" i="4"/>
  <c r="AO184" i="4"/>
  <c r="AO172" i="4"/>
  <c r="AO164" i="4"/>
  <c r="AO156" i="4"/>
  <c r="AO148" i="4"/>
  <c r="AO144" i="4"/>
  <c r="AO132" i="4"/>
  <c r="AO124" i="4"/>
  <c r="AO116" i="4"/>
  <c r="AO108" i="4"/>
  <c r="AO100" i="4"/>
  <c r="AO88" i="4"/>
  <c r="AO80" i="4"/>
  <c r="AO72" i="4"/>
  <c r="AO64" i="4"/>
  <c r="AO56" i="4"/>
  <c r="AO44" i="4"/>
  <c r="AO36" i="4"/>
  <c r="AO24" i="4"/>
  <c r="AO16" i="4"/>
  <c r="AO7" i="4"/>
  <c r="E20" i="9"/>
  <c r="AI47" i="4"/>
  <c r="AI43" i="4"/>
  <c r="AI39" i="4"/>
  <c r="AI35" i="4"/>
  <c r="AI31" i="4"/>
  <c r="AI27" i="4"/>
  <c r="AI23" i="4"/>
  <c r="AI19" i="4"/>
  <c r="AI15" i="4"/>
  <c r="AI11" i="4"/>
  <c r="AO305" i="4"/>
  <c r="AO301" i="4"/>
  <c r="AO297" i="4"/>
  <c r="AO293" i="4"/>
  <c r="AO289" i="4"/>
  <c r="AO285" i="4"/>
  <c r="AO281" i="4"/>
  <c r="AO277" i="4"/>
  <c r="AO273" i="4"/>
  <c r="AO269" i="4"/>
  <c r="AO265" i="4"/>
  <c r="AO261" i="4"/>
  <c r="AO257" i="4"/>
  <c r="AO253" i="4"/>
  <c r="AO249" i="4"/>
  <c r="AO245" i="4"/>
  <c r="AO241" i="4"/>
  <c r="AO237" i="4"/>
  <c r="AO233" i="4"/>
  <c r="AO229" i="4"/>
  <c r="AO225" i="4"/>
  <c r="AO221" i="4"/>
  <c r="AO217" i="4"/>
  <c r="AO213" i="4"/>
  <c r="AO209" i="4"/>
  <c r="AO205" i="4"/>
  <c r="AO201" i="4"/>
  <c r="AO197" i="4"/>
  <c r="AO193" i="4"/>
  <c r="AO189" i="4"/>
  <c r="AO185" i="4"/>
  <c r="AO181" i="4"/>
  <c r="AO177" i="4"/>
  <c r="AO173" i="4"/>
  <c r="AO169" i="4"/>
  <c r="AO165" i="4"/>
  <c r="AO161" i="4"/>
  <c r="AO157" i="4"/>
  <c r="AO153" i="4"/>
  <c r="AO149" i="4"/>
  <c r="AO145" i="4"/>
  <c r="AO141" i="4"/>
  <c r="AO137" i="4"/>
  <c r="AO133" i="4"/>
  <c r="AO129" i="4"/>
  <c r="AO125" i="4"/>
  <c r="AO121" i="4"/>
  <c r="AO117" i="4"/>
  <c r="AO113" i="4"/>
  <c r="AO109" i="4"/>
  <c r="AO105" i="4"/>
  <c r="AO101" i="4"/>
  <c r="AO97" i="4"/>
  <c r="AO93" i="4"/>
  <c r="AO89" i="4"/>
  <c r="AO85" i="4"/>
  <c r="AO81" i="4"/>
  <c r="AO77" i="4"/>
  <c r="AO73" i="4"/>
  <c r="AO69" i="4"/>
  <c r="AO65" i="4"/>
  <c r="AO61" i="4"/>
  <c r="AO57" i="4"/>
  <c r="AO53" i="4"/>
  <c r="AO49" i="4"/>
  <c r="AO45" i="4"/>
  <c r="AO41" i="4"/>
  <c r="AO37" i="4"/>
  <c r="AO33" i="4"/>
  <c r="AO29" i="4"/>
  <c r="AO25" i="4"/>
  <c r="AO21" i="4"/>
  <c r="AO17" i="4"/>
  <c r="AO13" i="4"/>
  <c r="AO9" i="4"/>
  <c r="E11" i="11"/>
  <c r="AJ5" i="4"/>
  <c r="G17" i="9" l="1"/>
  <c r="AL5" i="6"/>
  <c r="AJ5" i="6"/>
  <c r="AO5" i="6" l="1"/>
  <c r="AI5" i="6"/>
  <c r="G26" i="9"/>
  <c r="AK5" i="4" l="1"/>
  <c r="E13" i="11"/>
  <c r="AN6" i="4"/>
  <c r="AL6" i="4"/>
  <c r="AK6" i="4"/>
  <c r="AJ6" i="4"/>
  <c r="AI5" i="4"/>
  <c r="AN5" i="6"/>
  <c r="AM5" i="6"/>
  <c r="G20" i="9" l="1"/>
  <c r="G23" i="9"/>
  <c r="AI6" i="4"/>
  <c r="AO6" i="4"/>
  <c r="AK5" i="6" l="1"/>
  <c r="C26" i="12"/>
  <c r="D24" i="12"/>
  <c r="D23" i="12"/>
  <c r="D22" i="12"/>
  <c r="D21" i="12"/>
  <c r="D20" i="12"/>
  <c r="D19" i="12"/>
  <c r="D18" i="12"/>
  <c r="D17" i="12"/>
  <c r="C26" i="11"/>
  <c r="D24" i="11"/>
  <c r="D23" i="11"/>
  <c r="D22" i="11"/>
  <c r="D21" i="11"/>
  <c r="D20" i="11"/>
  <c r="D19" i="11"/>
  <c r="D18" i="11"/>
  <c r="D17" i="11"/>
  <c r="D18" i="9"/>
  <c r="D17" i="9"/>
  <c r="AK6" i="3"/>
  <c r="AJ5" i="3"/>
  <c r="AM236" i="4"/>
  <c r="D26" i="11"/>
  <c r="G30" i="9"/>
  <c r="F26" i="11"/>
  <c r="F26" i="12"/>
  <c r="D16" i="12"/>
  <c r="D15" i="12"/>
  <c r="D12" i="12"/>
  <c r="D16" i="11"/>
  <c r="D15" i="11"/>
  <c r="D13" i="11"/>
  <c r="AO5" i="4"/>
  <c r="D12" i="11"/>
  <c r="D11" i="11"/>
  <c r="D12" i="9"/>
  <c r="D16" i="9"/>
  <c r="D15" i="9"/>
  <c r="AN5" i="4"/>
  <c r="AM5" i="4"/>
  <c r="AL5" i="4"/>
  <c r="AJ6" i="3"/>
  <c r="AO6" i="3"/>
  <c r="AN6" i="3"/>
  <c r="AM6" i="3"/>
  <c r="AL6" i="3"/>
  <c r="AI6" i="3"/>
  <c r="AN5" i="3"/>
  <c r="AM5" i="3"/>
  <c r="AL5" i="3"/>
  <c r="D26" i="12"/>
  <c r="D30" i="9"/>
  <c r="D13" i="9"/>
  <c r="D13" i="12"/>
  <c r="D6" i="11"/>
  <c r="E13" i="12"/>
  <c r="D6" i="12"/>
  <c r="E13" i="9"/>
  <c r="D6" i="9"/>
  <c r="H13" i="9" l="1"/>
  <c r="AI5" i="3"/>
  <c r="F23" i="11"/>
  <c r="G21" i="11"/>
  <c r="G13" i="11"/>
  <c r="G19" i="11"/>
  <c r="G17" i="11"/>
  <c r="E23" i="12"/>
  <c r="E21" i="12"/>
  <c r="E19" i="12"/>
  <c r="E17" i="12"/>
  <c r="E15" i="12"/>
  <c r="G13" i="12"/>
  <c r="G15" i="9"/>
  <c r="E23" i="11"/>
  <c r="F21" i="11"/>
  <c r="E21" i="11"/>
  <c r="E19" i="11"/>
  <c r="F19" i="11"/>
  <c r="E17" i="11"/>
  <c r="F17" i="11"/>
  <c r="F15" i="11"/>
  <c r="E15" i="11"/>
  <c r="E15" i="9"/>
  <c r="E17" i="9"/>
  <c r="AM304" i="4"/>
  <c r="AM300" i="4"/>
  <c r="AM296" i="4"/>
  <c r="AM292" i="4"/>
  <c r="AM288" i="4"/>
  <c r="AM284" i="4"/>
  <c r="AM280" i="4"/>
  <c r="AM276" i="4"/>
  <c r="AM272" i="4"/>
  <c r="AM268" i="4"/>
  <c r="AM264" i="4"/>
  <c r="AM260" i="4"/>
  <c r="AM256" i="4"/>
  <c r="AM252" i="4"/>
  <c r="AM248" i="4"/>
  <c r="AM244" i="4"/>
  <c r="AM240" i="4"/>
  <c r="AM232" i="4"/>
  <c r="AM228" i="4"/>
  <c r="AM224" i="4"/>
  <c r="AM220" i="4"/>
  <c r="AM216" i="4"/>
  <c r="AM212" i="4"/>
  <c r="AM208" i="4"/>
  <c r="AM204" i="4"/>
  <c r="AM200" i="4"/>
  <c r="AM196" i="4"/>
  <c r="AM192" i="4"/>
  <c r="AM188" i="4"/>
  <c r="AM184" i="4"/>
  <c r="AM180" i="4"/>
  <c r="AM176" i="4"/>
  <c r="AM172" i="4"/>
  <c r="AM168" i="4"/>
  <c r="AM164" i="4"/>
  <c r="AM160" i="4"/>
  <c r="AM156" i="4"/>
  <c r="AM152" i="4"/>
  <c r="AM148" i="4"/>
  <c r="AM144" i="4"/>
  <c r="AM140" i="4"/>
  <c r="AM136" i="4"/>
  <c r="AM132" i="4"/>
  <c r="AM128" i="4"/>
  <c r="AM124" i="4"/>
  <c r="AM120" i="4"/>
  <c r="AM116" i="4"/>
  <c r="AM112" i="4"/>
  <c r="AM108" i="4"/>
  <c r="AM104" i="4"/>
  <c r="AM100" i="4"/>
  <c r="AM96" i="4"/>
  <c r="AM92" i="4"/>
  <c r="AM88" i="4"/>
  <c r="AM76" i="4"/>
  <c r="AM68" i="4"/>
  <c r="AM64" i="4"/>
  <c r="AM305" i="4"/>
  <c r="AM301" i="4"/>
  <c r="AM297" i="4"/>
  <c r="AM293" i="4"/>
  <c r="AM289" i="4"/>
  <c r="AM285" i="4"/>
  <c r="AM281" i="4"/>
  <c r="AM277" i="4"/>
  <c r="AM273" i="4"/>
  <c r="AM269" i="4"/>
  <c r="AM265" i="4"/>
  <c r="AM261" i="4"/>
  <c r="AM257" i="4"/>
  <c r="AM253" i="4"/>
  <c r="AM249" i="4"/>
  <c r="AM245" i="4"/>
  <c r="AM241" i="4"/>
  <c r="AM237" i="4"/>
  <c r="AM233" i="4"/>
  <c r="AM229" i="4"/>
  <c r="AM225" i="4"/>
  <c r="AM221" i="4"/>
  <c r="AM217" i="4"/>
  <c r="AM213" i="4"/>
  <c r="AM209" i="4"/>
  <c r="AM205" i="4"/>
  <c r="AM201" i="4"/>
  <c r="AM197" i="4"/>
  <c r="AM193" i="4"/>
  <c r="AM189" i="4"/>
  <c r="AM185" i="4"/>
  <c r="AM181" i="4"/>
  <c r="AM177" i="4"/>
  <c r="AM173" i="4"/>
  <c r="AM169" i="4"/>
  <c r="AM165" i="4"/>
  <c r="AM161" i="4"/>
  <c r="AM157" i="4"/>
  <c r="AM153" i="4"/>
  <c r="AM149" i="4"/>
  <c r="AM145" i="4"/>
  <c r="AM141" i="4"/>
  <c r="AM137" i="4"/>
  <c r="AM133" i="4"/>
  <c r="AM129" i="4"/>
  <c r="AM125" i="4"/>
  <c r="AM121" i="4"/>
  <c r="AM117" i="4"/>
  <c r="AM113" i="4"/>
  <c r="AM109" i="4"/>
  <c r="AM105" i="4"/>
  <c r="AM101" i="4"/>
  <c r="AM97" i="4"/>
  <c r="AM93" i="4"/>
  <c r="AM89" i="4"/>
  <c r="AM85" i="4"/>
  <c r="AM81" i="4"/>
  <c r="AM69" i="4"/>
  <c r="AM57" i="4"/>
  <c r="AM302" i="4"/>
  <c r="AM298" i="4"/>
  <c r="AM294" i="4"/>
  <c r="AM290" i="4"/>
  <c r="AM286" i="4"/>
  <c r="AM282" i="4"/>
  <c r="AM278" i="4"/>
  <c r="AM274" i="4"/>
  <c r="AM270" i="4"/>
  <c r="AM266" i="4"/>
  <c r="AM262" i="4"/>
  <c r="AM258" i="4"/>
  <c r="AM254" i="4"/>
  <c r="AM250" i="4"/>
  <c r="AM246" i="4"/>
  <c r="AM242" i="4"/>
  <c r="AM238" i="4"/>
  <c r="AM234" i="4"/>
  <c r="AM230" i="4"/>
  <c r="AM226" i="4"/>
  <c r="AM222" i="4"/>
  <c r="AM218" i="4"/>
  <c r="AM214" i="4"/>
  <c r="AM210" i="4"/>
  <c r="AM206" i="4"/>
  <c r="AM202" i="4"/>
  <c r="AM198" i="4"/>
  <c r="AM194" i="4"/>
  <c r="AM190" i="4"/>
  <c r="AM186" i="4"/>
  <c r="AM182" i="4"/>
  <c r="AM178" i="4"/>
  <c r="AM174" i="4"/>
  <c r="AM170" i="4"/>
  <c r="AM166" i="4"/>
  <c r="AM162" i="4"/>
  <c r="AM158" i="4"/>
  <c r="AM154" i="4"/>
  <c r="AM150" i="4"/>
  <c r="AM146" i="4"/>
  <c r="AM142" i="4"/>
  <c r="AM138" i="4"/>
  <c r="AM134" i="4"/>
  <c r="AM130" i="4"/>
  <c r="AM126" i="4"/>
  <c r="AM122" i="4"/>
  <c r="AM118" i="4"/>
  <c r="AM114" i="4"/>
  <c r="AM110" i="4"/>
  <c r="AM106" i="4"/>
  <c r="AM102" i="4"/>
  <c r="AM98" i="4"/>
  <c r="AM94" i="4"/>
  <c r="AM90" i="4"/>
  <c r="AM86" i="4"/>
  <c r="AM82" i="4"/>
  <c r="AM62" i="4"/>
  <c r="AM58" i="4"/>
  <c r="AM54" i="4"/>
  <c r="AM303" i="4"/>
  <c r="AM299" i="4"/>
  <c r="AM295" i="4"/>
  <c r="AM291" i="4"/>
  <c r="AM287" i="4"/>
  <c r="AM283" i="4"/>
  <c r="AM279" i="4"/>
  <c r="AM275" i="4"/>
  <c r="AM271" i="4"/>
  <c r="AM267" i="4"/>
  <c r="AM263" i="4"/>
  <c r="AM259" i="4"/>
  <c r="AM255" i="4"/>
  <c r="AM251" i="4"/>
  <c r="AM247" i="4"/>
  <c r="AM243" i="4"/>
  <c r="AM239" i="4"/>
  <c r="AM235" i="4"/>
  <c r="AM231" i="4"/>
  <c r="AM227" i="4"/>
  <c r="AM223" i="4"/>
  <c r="AM219" i="4"/>
  <c r="AM215" i="4"/>
  <c r="AM211" i="4"/>
  <c r="AM207" i="4"/>
  <c r="AM203" i="4"/>
  <c r="AM199" i="4"/>
  <c r="AM195" i="4"/>
  <c r="AM191" i="4"/>
  <c r="AM187" i="4"/>
  <c r="AM183" i="4"/>
  <c r="AM179" i="4"/>
  <c r="AM175" i="4"/>
  <c r="AM171" i="4"/>
  <c r="AM167" i="4"/>
  <c r="AM163" i="4"/>
  <c r="AM159" i="4"/>
  <c r="AM155" i="4"/>
  <c r="AM151" i="4"/>
  <c r="AM147" i="4"/>
  <c r="AM143" i="4"/>
  <c r="AM139" i="4"/>
  <c r="AM135" i="4"/>
  <c r="AM131" i="4"/>
  <c r="AM127" i="4"/>
  <c r="AM123" i="4"/>
  <c r="AM119" i="4"/>
  <c r="AM115" i="4"/>
  <c r="AM111" i="4"/>
  <c r="AM107" i="4"/>
  <c r="AM103" i="4"/>
  <c r="AM99" i="4"/>
  <c r="AM95" i="4"/>
  <c r="AM91" i="4"/>
  <c r="AM87" i="4"/>
  <c r="AM59" i="4"/>
  <c r="AM55" i="4"/>
  <c r="AK5" i="3"/>
  <c r="E11" i="9"/>
  <c r="AO5" i="3"/>
  <c r="E26" i="11"/>
  <c r="G11" i="9"/>
  <c r="F13" i="11"/>
  <c r="G13" i="9"/>
  <c r="L5" i="10"/>
  <c r="M5" i="10" s="1"/>
  <c r="G5" i="10"/>
  <c r="H5" i="10" s="1"/>
  <c r="C5" i="10"/>
  <c r="D5" i="10" s="1"/>
  <c r="H11" i="9" l="1"/>
  <c r="H23" i="9"/>
  <c r="H17" i="9"/>
  <c r="H15" i="9"/>
  <c r="H20" i="9"/>
  <c r="AM63" i="4"/>
  <c r="AM79" i="4"/>
  <c r="AM66" i="4"/>
  <c r="AM53" i="4"/>
  <c r="AM52" i="4"/>
  <c r="AM84" i="4"/>
  <c r="AM51" i="4"/>
  <c r="AM67" i="4"/>
  <c r="AM83" i="4"/>
  <c r="AM70" i="4"/>
  <c r="AM73" i="4"/>
  <c r="AM56" i="4"/>
  <c r="AM72" i="4"/>
  <c r="AM71" i="4"/>
  <c r="AM74" i="4"/>
  <c r="AM61" i="4"/>
  <c r="AM77" i="4"/>
  <c r="AM60" i="4"/>
  <c r="AM75" i="4"/>
  <c r="AM78" i="4"/>
  <c r="AM65" i="4"/>
  <c r="G19" i="12" s="1"/>
  <c r="AM80" i="4"/>
  <c r="AM6" i="4"/>
  <c r="E30" i="9"/>
  <c r="G11" i="11"/>
  <c r="AF5" i="3"/>
  <c r="AG5" i="3" s="1"/>
  <c r="H11" i="11"/>
  <c r="G23" i="11"/>
  <c r="G15" i="11"/>
  <c r="F23" i="12"/>
  <c r="F21" i="12"/>
  <c r="G17" i="12"/>
  <c r="F17" i="12"/>
  <c r="F19" i="12"/>
  <c r="F15" i="12"/>
  <c r="G15" i="12"/>
  <c r="G23" i="12"/>
  <c r="F11" i="12"/>
  <c r="F11" i="11"/>
  <c r="I11" i="9" l="1"/>
  <c r="I11" i="12"/>
  <c r="G11" i="12"/>
  <c r="G21" i="12"/>
  <c r="E26" i="12"/>
  <c r="H11" i="12"/>
  <c r="J11" i="12"/>
  <c r="I11" i="11"/>
  <c r="J11" i="9" l="1"/>
  <c r="J11" i="11"/>
  <c r="H26" i="9" l="1"/>
  <c r="K11" i="9" l="1"/>
</calcChain>
</file>

<file path=xl/sharedStrings.xml><?xml version="1.0" encoding="utf-8"?>
<sst xmlns="http://schemas.openxmlformats.org/spreadsheetml/2006/main" count="1751" uniqueCount="793">
  <si>
    <t>Bangla</t>
  </si>
  <si>
    <t>English</t>
  </si>
  <si>
    <t>Civics</t>
  </si>
  <si>
    <t>History</t>
  </si>
  <si>
    <t>Economics</t>
  </si>
  <si>
    <t>Accounting</t>
  </si>
  <si>
    <t>Management</t>
  </si>
  <si>
    <t>GPA</t>
  </si>
  <si>
    <t>Grade</t>
  </si>
  <si>
    <t>GP</t>
  </si>
  <si>
    <t>CQ</t>
  </si>
  <si>
    <t>MCQ</t>
  </si>
  <si>
    <t>Total</t>
  </si>
  <si>
    <t>Roll</t>
  </si>
  <si>
    <t>Comment</t>
  </si>
  <si>
    <t>4th
 Sub.</t>
  </si>
  <si>
    <t>Physics</t>
  </si>
  <si>
    <t>Chemistry</t>
  </si>
  <si>
    <t>Marks sheet</t>
  </si>
  <si>
    <t>Name of the Student :</t>
  </si>
  <si>
    <t>Class Roll                     :</t>
  </si>
  <si>
    <t>Group                          :</t>
  </si>
  <si>
    <t>Full Marks</t>
  </si>
  <si>
    <t>Obtained Marks</t>
  </si>
  <si>
    <t>Gaurdian's Signature</t>
  </si>
  <si>
    <t>Principal</t>
  </si>
  <si>
    <t>Name</t>
  </si>
  <si>
    <t>Subject
 Name</t>
  </si>
  <si>
    <t>Category</t>
  </si>
  <si>
    <t>Obtained Total</t>
  </si>
  <si>
    <t xml:space="preserve">GPA </t>
  </si>
  <si>
    <t>Letter
Grade</t>
  </si>
  <si>
    <t>SCIENCE</t>
  </si>
  <si>
    <t>CQ(50)</t>
  </si>
  <si>
    <t>L. Grade
Bang</t>
  </si>
  <si>
    <t>L. Grade
Eng</t>
  </si>
  <si>
    <t>L. Grade
Phy</t>
  </si>
  <si>
    <t>L. Grade
Che</t>
  </si>
  <si>
    <t>L. Grade
Math</t>
  </si>
  <si>
    <t>L. Grade
Bio</t>
  </si>
  <si>
    <t>L. Grade
ICT</t>
  </si>
  <si>
    <t>L. Grade
Acc</t>
  </si>
  <si>
    <t>L. Grade
Man</t>
  </si>
  <si>
    <t>L. Grade
Eco</t>
  </si>
  <si>
    <t>L. Grade
Civ</t>
  </si>
  <si>
    <t>L. Grade
His</t>
  </si>
  <si>
    <t>LetterGrade
Sub.</t>
  </si>
  <si>
    <t>Business Studies</t>
  </si>
  <si>
    <t>Humanities</t>
  </si>
  <si>
    <t>RANGPUR GOVT. CITY COLLEGE, RANGPUR</t>
  </si>
  <si>
    <t>Rangpur Govt. City College, Rangpur.</t>
  </si>
  <si>
    <t>ICT</t>
  </si>
  <si>
    <t>L. Grade
Logic</t>
  </si>
  <si>
    <t>CQ(70)</t>
  </si>
  <si>
    <t>MCQ(30)</t>
  </si>
  <si>
    <t>CQ(100)</t>
  </si>
  <si>
    <t>Marketing</t>
  </si>
  <si>
    <t>L. Grade
Mar</t>
  </si>
  <si>
    <t>Mobile No :</t>
  </si>
  <si>
    <r>
      <t>4th Subject</t>
    </r>
    <r>
      <rPr>
        <sz val="9"/>
        <color theme="1"/>
        <rFont val="Calibri"/>
        <family val="2"/>
        <scheme val="minor"/>
      </rPr>
      <t>(Surplus)</t>
    </r>
  </si>
  <si>
    <t>Mathmatics</t>
  </si>
  <si>
    <t>Sur</t>
  </si>
  <si>
    <t>Eco</t>
  </si>
  <si>
    <t>Full Marks : 575</t>
  </si>
  <si>
    <t>Bangla
(101,102)</t>
  </si>
  <si>
    <t>English
(107,108)</t>
  </si>
  <si>
    <t>ICT
(275)</t>
  </si>
  <si>
    <t>Economics
(109,110)</t>
  </si>
  <si>
    <t>Civics 
(269,270)</t>
  </si>
  <si>
    <t>History
(304,305)</t>
  </si>
  <si>
    <t>Physics
(174,175)</t>
  </si>
  <si>
    <t>Chemistry
(176,177)</t>
  </si>
  <si>
    <t>Mathematics
(265,266)</t>
  </si>
  <si>
    <t>Biology
(178,179)</t>
  </si>
  <si>
    <t>Accounting
(253,254)</t>
  </si>
  <si>
    <t>Management
(277,278)</t>
  </si>
  <si>
    <t>Marketing
(286,287)</t>
  </si>
  <si>
    <t xml:space="preserve">Subject
 Name </t>
  </si>
  <si>
    <t>Psychology</t>
  </si>
  <si>
    <t>Psy</t>
  </si>
  <si>
    <t>CQ(30)</t>
  </si>
  <si>
    <t>MCQ(20)</t>
  </si>
  <si>
    <t>Psychology
(123,124)</t>
  </si>
  <si>
    <t>Total Marks</t>
  </si>
  <si>
    <t>Bilogy/Psylogy</t>
  </si>
  <si>
    <t>Full Marks : 675</t>
  </si>
  <si>
    <t>iscyi miKvwi wmwU K‡jR, iscyi|
GKv`k †kÖwY lvb¥vwmK cixÿv - 2025
MÖæc wfwËK djvdj</t>
  </si>
  <si>
    <t>Group - Science (2024-25)</t>
  </si>
  <si>
    <t>Group - Humanities (2024-25)</t>
  </si>
  <si>
    <t>Group - Business Studies (2024-25)</t>
  </si>
  <si>
    <t>MOST. ASRAFUN BINTA RAFI ERA</t>
  </si>
  <si>
    <t>CH. MD. IRTIZA ARAFAT</t>
  </si>
  <si>
    <t>ZAIF MOHTASIM</t>
  </si>
  <si>
    <t>MD. BASHIDUL ISLAM</t>
  </si>
  <si>
    <t>LAMIA HOQUE</t>
  </si>
  <si>
    <t>MST. MAHBUBA AKTER</t>
  </si>
  <si>
    <t>MD. LINGKHON HOSSEN</t>
  </si>
  <si>
    <t>MOST. RAFIA AKTER</t>
  </si>
  <si>
    <t>MD. SABBIR HASAN</t>
  </si>
  <si>
    <t>MD. RAKIBUL HASAN</t>
  </si>
  <si>
    <t>MST. ANIKA ISHRAT BIVA</t>
  </si>
  <si>
    <t>MAHJABIN MOMTAJ URBI</t>
  </si>
  <si>
    <t>TASFIA TASNIM JYOTI</t>
  </si>
  <si>
    <t>MD. JUBAYR ISLAM LIMON</t>
  </si>
  <si>
    <t>MD. MUSHFIQUR RAHMAN</t>
  </si>
  <si>
    <t>BARIRA JAHAN</t>
  </si>
  <si>
    <t>MOSTARIYA AKTER MIM</t>
  </si>
  <si>
    <t>MD. MOSTAK AHMED MOON</t>
  </si>
  <si>
    <t>MD. ABDUR RAHMAN BISWAS</t>
  </si>
  <si>
    <t>MD. SHAHARIAR NAFIS</t>
  </si>
  <si>
    <t>RAMISHA MUBUSHSHIRA</t>
  </si>
  <si>
    <t>NIRZAS HASIN SHARAR</t>
  </si>
  <si>
    <t>MST. SHAZIA AKTHER MITU</t>
  </si>
  <si>
    <t>MUMTAHINA MILA</t>
  </si>
  <si>
    <t>MD. ABDUS SUBHAN</t>
  </si>
  <si>
    <t>MOST. SUMIYA ZAMAN</t>
  </si>
  <si>
    <t>HANIFA RASHID</t>
  </si>
  <si>
    <t>TAMANNA AKTER</t>
  </si>
  <si>
    <t>MD. JANNATUL NAIM ARMAN</t>
  </si>
  <si>
    <t>MOST. ASIMATUZ ZINAT</t>
  </si>
  <si>
    <t>ATQIYA ADILA</t>
  </si>
  <si>
    <t>MD. SAROWAR HOSSIN SEYAM</t>
  </si>
  <si>
    <t>MD. IFAT HASAN</t>
  </si>
  <si>
    <t>MD. ADIB AL SANJID</t>
  </si>
  <si>
    <t>MD. GOLAM RABBANI KHAN</t>
  </si>
  <si>
    <t>MD. ABDUL SOHAG</t>
  </si>
  <si>
    <t>MOST. ISHRAT JAHAN SHIRIN</t>
  </si>
  <si>
    <t>MOST. SADIA AKTER MOU</t>
  </si>
  <si>
    <t xml:space="preserve">MST. SANTONA AKTER </t>
  </si>
  <si>
    <t>MARIYA AKTER MUMU</t>
  </si>
  <si>
    <t>MD. MAHAMUDUL HASAN</t>
  </si>
  <si>
    <t>MD. FAISAL AHAMMED BORSON</t>
  </si>
  <si>
    <t>BORSHAN KUMAR ROY</t>
  </si>
  <si>
    <t>MD. NAWIM ISLAM</t>
  </si>
  <si>
    <t>MST. SADIKA AKTER</t>
  </si>
  <si>
    <t>MOST. LIFA MONI KHATUN</t>
  </si>
  <si>
    <t>MST. MEHEJABIN KOTHA</t>
  </si>
  <si>
    <t>FAHIM HABIB</t>
  </si>
  <si>
    <t>MD. SAUROV MOBASHWIR</t>
  </si>
  <si>
    <t>MD. NAZMUL HAQUE SANNY</t>
  </si>
  <si>
    <t>MST. ZINAT TASNIM TOMA</t>
  </si>
  <si>
    <t>MOST. SUMAIYA KHATUN</t>
  </si>
  <si>
    <t>MST. FAHIMA AKTER JANNAT</t>
  </si>
  <si>
    <t>MOST. SUROVI AKTER RIYA</t>
  </si>
  <si>
    <t>DEBORSHI BHATTACHARJEE</t>
  </si>
  <si>
    <t xml:space="preserve">RUKSANA AKTER RITU </t>
  </si>
  <si>
    <t>MD. MUJAHID ISLAM</t>
  </si>
  <si>
    <t>MD. TARIKUL ISLAM</t>
  </si>
  <si>
    <t>ASHUTOSH ROY</t>
  </si>
  <si>
    <t>SHAMMA TABASSUM NILOM</t>
  </si>
  <si>
    <t>ASIMA AKTER ANKHI</t>
  </si>
  <si>
    <t>AZMAEEN AHMED NAFES</t>
  </si>
  <si>
    <t>MD. SHAHRIAR FERDOUS SHAFIN</t>
  </si>
  <si>
    <t xml:space="preserve">MD. SHAHIDUL ISLAM </t>
  </si>
  <si>
    <t>MOUMITA AKHTER</t>
  </si>
  <si>
    <t>MST. ISRAT JAHAN EVA</t>
  </si>
  <si>
    <t>MD. HAFIZ YAHYA</t>
  </si>
  <si>
    <t>HUMAYRA BINTE HARUN</t>
  </si>
  <si>
    <t>MD. NAYEEMUR RAHMAN NAYEEM</t>
  </si>
  <si>
    <t>MD. RAKIBUL ISLAM</t>
  </si>
  <si>
    <t>MANOJ RAY</t>
  </si>
  <si>
    <t>M.S.D. MASRUR MEMORY</t>
  </si>
  <si>
    <t>MST. SHANTA ISLAM RANI</t>
  </si>
  <si>
    <t>CHANDAN KUMAR ROY</t>
  </si>
  <si>
    <t>MD. AL-MUBALLIK</t>
  </si>
  <si>
    <t>MD. NAFIZ HASAN</t>
  </si>
  <si>
    <t xml:space="preserve">MD. TANVIR AHOSAN </t>
  </si>
  <si>
    <t>MOST. ASMAUL HOSNA ANITA</t>
  </si>
  <si>
    <t xml:space="preserve">MD. LABIB AL HASAN </t>
  </si>
  <si>
    <t>MD. RASHEDUZZAMAN RANGEN</t>
  </si>
  <si>
    <t>TASMIA AMREEN TITLEE</t>
  </si>
  <si>
    <t xml:space="preserve">MST. KANIZ LABONNO </t>
  </si>
  <si>
    <t>MOST. SADIA SULTANA</t>
  </si>
  <si>
    <t>MST. TASNIA AKTER MINI</t>
  </si>
  <si>
    <t>SINIA AHAMMED SHEBA</t>
  </si>
  <si>
    <t>MD. ABDUL AZIZ</t>
  </si>
  <si>
    <t>SOBHANA-AL-RAHI SAFA</t>
  </si>
  <si>
    <t>MD. SAKIB-AL HASAN SAYOM</t>
  </si>
  <si>
    <t>MD. ASHRAFUL ISLAM BAPPY</t>
  </si>
  <si>
    <t>KABBO KANTA BARMAN</t>
  </si>
  <si>
    <t>RUBAIYA AHMED</t>
  </si>
  <si>
    <t>TASNUVA TAMANNA</t>
  </si>
  <si>
    <t>MD. ARAFAT ISLAM</t>
  </si>
  <si>
    <t>MD. MORSALIN MIA</t>
  </si>
  <si>
    <t>MOST. NISHAT TASNIM DIFA</t>
  </si>
  <si>
    <t>TASFIA TASNIM TASHIN</t>
  </si>
  <si>
    <t>HRIVU SARKER</t>
  </si>
  <si>
    <t>MD. MONON-AL-MAZID</t>
  </si>
  <si>
    <t>AL MUEIJ MONDAL RIFAT</t>
  </si>
  <si>
    <t>MD. HASIN ESRAK</t>
  </si>
  <si>
    <t>MOST. SHAHI FARZANA ISLAM</t>
  </si>
  <si>
    <t>MST. RAOZA AKTAR KHADIJA</t>
  </si>
  <si>
    <t>MD. TA-MIM AHMOD</t>
  </si>
  <si>
    <t>ABU HUMAYED RUPON</t>
  </si>
  <si>
    <t>TANZID ZILANI</t>
  </si>
  <si>
    <t>MD. ASADUJJAMAN NOOR</t>
  </si>
  <si>
    <t>MD. AHSAN HABIB NAYEM</t>
  </si>
  <si>
    <t>MD. ASADZAMAN ZOHA</t>
  </si>
  <si>
    <t>MADHURI RANI KRIPA</t>
  </si>
  <si>
    <t>TAYON KUMAR ROY TANMOY</t>
  </si>
  <si>
    <t>MD. HAMIM SARKER</t>
  </si>
  <si>
    <t>SAMIA JANNAT</t>
  </si>
  <si>
    <t>MD. AHATESHAMUL HAQUE SAMI</t>
  </si>
  <si>
    <t>SHEJUTI ROY</t>
  </si>
  <si>
    <t>MST. SADIA AFRIN SHETU MONI</t>
  </si>
  <si>
    <t>MD. FARHAN SHAHRIAR</t>
  </si>
  <si>
    <t>MD. SALMAN FARSHI MILLAD</t>
  </si>
  <si>
    <t>MD. SABBIR MOSTOFA SHRABAN</t>
  </si>
  <si>
    <t>MD. TOUHIDUL ISLAM SOAIB</t>
  </si>
  <si>
    <t>MD. RAYHAN MONDOL</t>
  </si>
  <si>
    <t>ADITTO ROY SWACHHO</t>
  </si>
  <si>
    <t>MD. MOTAHAR HOSSAIN MISSION</t>
  </si>
  <si>
    <t>DHANIKA RANI RAY</t>
  </si>
  <si>
    <t>MD. MEHEDI HASAN MITHUN</t>
  </si>
  <si>
    <t>NIAMATULLAH</t>
  </si>
  <si>
    <t>MD. WAHID LABIB</t>
  </si>
  <si>
    <t>MD. SOHANUR RAHMAN SOHAN</t>
  </si>
  <si>
    <t>MD. ARMAN MIA</t>
  </si>
  <si>
    <t>MD. SAKIB AL HASAN LIPON</t>
  </si>
  <si>
    <t>MD. BAYEZID HASAN BRINTO</t>
  </si>
  <si>
    <t>ASRAK AHMED</t>
  </si>
  <si>
    <t>SHAHRIAR HOSEN SAMI</t>
  </si>
  <si>
    <t>MD. RASHIKUJJAMAN ROKON</t>
  </si>
  <si>
    <t>MD. LADEN MIA</t>
  </si>
  <si>
    <t>MD. MERAJ HOSSAIN</t>
  </si>
  <si>
    <t>MD. JARIF HASAN</t>
  </si>
  <si>
    <t>SWJEN SARKER</t>
  </si>
  <si>
    <t>MD. ANONTO OSIM</t>
  </si>
  <si>
    <t>MOST. MITHILA JAHAN LABONNO</t>
  </si>
  <si>
    <t>BADHAN KUMAR RAY</t>
  </si>
  <si>
    <t>MD. HABIBULLAH ALL MISBAH</t>
  </si>
  <si>
    <t>MD. SADIKUZZAMAN SADIK</t>
  </si>
  <si>
    <t>MST. FAHOMIDA NOSHIN LABONYA</t>
  </si>
  <si>
    <t>MD. TUHIN BABU</t>
  </si>
  <si>
    <t>MD. MOBAROCK HOSSEN</t>
  </si>
  <si>
    <t>MD. MUNTASIR-AL LULU</t>
  </si>
  <si>
    <t>MD. EAMIN HASAN SAJIB</t>
  </si>
  <si>
    <t>MD. MAFTAHUL ISLAM</t>
  </si>
  <si>
    <t>FIROJ MIA</t>
  </si>
  <si>
    <t>ARUP ROY</t>
  </si>
  <si>
    <t>MD. FARIDUL ISLAM ALIF</t>
  </si>
  <si>
    <t>MD. FAIYAZ ALAM FAHIM</t>
  </si>
  <si>
    <t>MD. TAMIM MAHMUD AKAND</t>
  </si>
  <si>
    <t>MD. NIROB AHMED MONDOL</t>
  </si>
  <si>
    <t>MD. ARIF ISLAM</t>
  </si>
  <si>
    <t>MD. SHAHRIAR HASAN</t>
  </si>
  <si>
    <t>TASNIM TABASSUM</t>
  </si>
  <si>
    <t>MD. TUHIN ISLAM</t>
  </si>
  <si>
    <t>MD. JIBON ISLAM</t>
  </si>
  <si>
    <t>MD. BABU MIYA</t>
  </si>
  <si>
    <t>M A AL JOBAYED HASAN</t>
  </si>
  <si>
    <t>MD. MISTER HOSSEN</t>
  </si>
  <si>
    <t>MD. RAHI AL RAHI</t>
  </si>
  <si>
    <t>MD. FAYSAL AHAMED POLOK</t>
  </si>
  <si>
    <t>MD. SHAHJALAL</t>
  </si>
  <si>
    <t>MD. ASMAUL NUR MOSTAKIM</t>
  </si>
  <si>
    <t>MD. MURAD HASAN</t>
  </si>
  <si>
    <t>ABU SIAM</t>
  </si>
  <si>
    <t xml:space="preserve">UMME ASHRAFI </t>
  </si>
  <si>
    <t>JAHED ISLAM PLABON</t>
  </si>
  <si>
    <t>MD. RIDOWANUL ISLAM RAHAD</t>
  </si>
  <si>
    <t>MD. RIDWANUL ISLAM</t>
  </si>
  <si>
    <t>MD. SHAMIM AHMMED JUDAN</t>
  </si>
  <si>
    <t>MD. TAIYATUL RAHMAN CHOWDHURY TUHAN</t>
  </si>
  <si>
    <t>MST. ALENA JAMAN</t>
  </si>
  <si>
    <t>MD. NAJMUL HUDA</t>
  </si>
  <si>
    <t>PREM RAY LIKHON</t>
  </si>
  <si>
    <t>OISHI ISLAM</t>
  </si>
  <si>
    <t>MD. AHAD BABU</t>
  </si>
  <si>
    <t>MD. RAKIBUL ISLAM ROKI</t>
  </si>
  <si>
    <t>TANJIRUL ISLAM TAMIM</t>
  </si>
  <si>
    <t>MD. SABBIR RAHMAN</t>
  </si>
  <si>
    <t>MST. KONA MONI</t>
  </si>
  <si>
    <t>GOLAM RABBI</t>
  </si>
  <si>
    <t>MD. MEHEDI HASAN MAHIN</t>
  </si>
  <si>
    <t>ARIFUL ISLAM</t>
  </si>
  <si>
    <t>SURAYA SOOCHONA</t>
  </si>
  <si>
    <t>MOST. TABASSUM HOWA</t>
  </si>
  <si>
    <t>MD. NAHIDER RAHMAN</t>
  </si>
  <si>
    <t>MOST. AFIA INAB SINTU</t>
  </si>
  <si>
    <t>MD. SHAHID ISLAM</t>
  </si>
  <si>
    <t>DEWAN MD. BORSHON KABIR DEEP</t>
  </si>
  <si>
    <t>AL MUEED ISLAM</t>
  </si>
  <si>
    <t>MD. TAHMIDUL HAQUE RAYAN</t>
  </si>
  <si>
    <t>MD. SHAHARIAR SARKER</t>
  </si>
  <si>
    <t>MD. MASHRAFEE ALOM</t>
  </si>
  <si>
    <t>MUNEM SHAHARIAR</t>
  </si>
  <si>
    <t>MD. ASHRAFUL HABIB</t>
  </si>
  <si>
    <t>MD. NAKIB MUNSEF</t>
  </si>
  <si>
    <t>MOST. MASHIA JAHAN</t>
  </si>
  <si>
    <t>MD. TAHMID AHMED TUTUL</t>
  </si>
  <si>
    <t>MD. RUBAYAN TAHMIN</t>
  </si>
  <si>
    <t>MD. RIZVI JOBAER JIM</t>
  </si>
  <si>
    <t>MD. KAIKOBAD ISLAM KIYASH</t>
  </si>
  <si>
    <t>MOST. JANNATUL MOWA SINGHA</t>
  </si>
  <si>
    <t>MOST. FAHIMA NAZNIN</t>
  </si>
  <si>
    <t>SANZIDA</t>
  </si>
  <si>
    <t>KUSHUB CHANDRA ROY</t>
  </si>
  <si>
    <t>FAHMIDA FARZANA RISHA</t>
  </si>
  <si>
    <t>MD. ATIK MAHMUD RABBY</t>
  </si>
  <si>
    <t>MD. AFIF ISLAM</t>
  </si>
  <si>
    <t>MD. RESALATUL ISLAM RESAT</t>
  </si>
  <si>
    <t>NUSRAT JAHAN</t>
  </si>
  <si>
    <t>MD. RAHAT HOSEN</t>
  </si>
  <si>
    <t>MOMOTA RANI ADHIKARY SUROVI</t>
  </si>
  <si>
    <t>JANNATUL FAWEJA EMA.</t>
  </si>
  <si>
    <t xml:space="preserve">MST. FARMUDA AKTER </t>
  </si>
  <si>
    <t>MOST. MOBASHERA AFROJ SHAMMI</t>
  </si>
  <si>
    <t>MST. SURAVI SARKAR SNIGDHA</t>
  </si>
  <si>
    <t>YADAB KUMAR RAY</t>
  </si>
  <si>
    <t>NAFIUL BARAKAT</t>
  </si>
  <si>
    <t>SOWROV ROY APURBA</t>
  </si>
  <si>
    <t>MST. MESHKATUL JANNAT ERA</t>
  </si>
  <si>
    <t>MD. NABIL AHMMED LAJUK</t>
  </si>
  <si>
    <t>KAZI MALIHA MAHZABIN NAHIN</t>
  </si>
  <si>
    <t>MD. SHAKIB HASAN</t>
  </si>
  <si>
    <t>NAFIZA NAHAR</t>
  </si>
  <si>
    <t>MST. AMINA EASMIN RAISA</t>
  </si>
  <si>
    <t>MD. HASAN AL RAD</t>
  </si>
  <si>
    <t>MD. BAPPI ISLAM</t>
  </si>
  <si>
    <t>MD. MARUF HASAN MAHIM</t>
  </si>
  <si>
    <t>MST. RAFIYA AKTER</t>
  </si>
  <si>
    <t>MD. MANIK MIA</t>
  </si>
  <si>
    <t>MST. NILA MONI</t>
  </si>
  <si>
    <t>PRINCE MOHAMMAD ABU SAYED MEJBA</t>
  </si>
  <si>
    <t>MD. SORIFUL ISLAM</t>
  </si>
  <si>
    <t>MOST. JANNATUL FERDOUSHI</t>
  </si>
  <si>
    <t>MST TANJILA HASSAN</t>
  </si>
  <si>
    <t>NIPON CHANDRA ROY</t>
  </si>
  <si>
    <t xml:space="preserve">MOST. SABIA YEASMIN </t>
  </si>
  <si>
    <t>HRIDOY CHANDRA</t>
  </si>
  <si>
    <t>MD. MEHEDI HASSAN SHOUROV</t>
  </si>
  <si>
    <t>MD. HELAL UDDIN SHAKIB</t>
  </si>
  <si>
    <t>MD. NAYEEM AHONAF</t>
  </si>
  <si>
    <t>MD. SABBIR HOSSEN</t>
  </si>
  <si>
    <t>MD. LEMON MIA</t>
  </si>
  <si>
    <t>MOST. MOUMITA TASMIN SINTHIA</t>
  </si>
  <si>
    <t>MD. ASRAFUL ISLAM</t>
  </si>
  <si>
    <t>MUBASH SHIRAH ULFAT FARIN</t>
  </si>
  <si>
    <t>MD. IBRAHIM MIA</t>
  </si>
  <si>
    <t>MOST. MONALISA AKTER MOU</t>
  </si>
  <si>
    <t>NARAYON ROY</t>
  </si>
  <si>
    <t>MOST. NUPUR AKHTER NURI</t>
  </si>
  <si>
    <t>MD. MAHADI HASAN</t>
  </si>
  <si>
    <t>NUR MUHAMMAD NISHO</t>
  </si>
  <si>
    <t>MD. SHAHARIAR ISLAM SIYAM</t>
  </si>
  <si>
    <t>NUSRAT MAHAJABIN</t>
  </si>
  <si>
    <t xml:space="preserve">MOST. BUSHRA AKTER </t>
  </si>
  <si>
    <t>MD. RAYATUL ISLAM RUPAY</t>
  </si>
  <si>
    <t>MD. JIHAD HOSEN</t>
  </si>
  <si>
    <t>MD. RIAZUL BARI RIAZ</t>
  </si>
  <si>
    <t>MD. NIYAMUL HASAN</t>
  </si>
  <si>
    <t>MD. SIYAM AHAMMED</t>
  </si>
  <si>
    <t>SUMAIYA RAHMAN BUSHRA</t>
  </si>
  <si>
    <t>MST. MIM AKTER</t>
  </si>
  <si>
    <t>MOST. REZWANA AKTHER</t>
  </si>
  <si>
    <t>MST. NASRIN JAHAN BASORI</t>
  </si>
  <si>
    <t>MD. ATIK HASAN</t>
  </si>
  <si>
    <t>KHADIZA AKTHER MONI</t>
  </si>
  <si>
    <t>IFTEKHAR AHMMED</t>
  </si>
  <si>
    <t>MD. KHALID HASSAN KHUSBO</t>
  </si>
  <si>
    <t>MOST. SHARMIN AKTER SHIMA</t>
  </si>
  <si>
    <t>MST. BORSHA PAPON MOJUMDER</t>
  </si>
  <si>
    <t>MOST. ISHRAT JAHAN NADIRA</t>
  </si>
  <si>
    <t>BIDUSH CHANDRA RAY</t>
  </si>
  <si>
    <t>MD. BIJOY ISLAM</t>
  </si>
  <si>
    <t>MD. NAIM MIA</t>
  </si>
  <si>
    <t>MD. REZAUL KORIM RASEL</t>
  </si>
  <si>
    <t>MD. NAJMUS SAKIB NABIL</t>
  </si>
  <si>
    <t>MD. ABU SAYEM</t>
  </si>
  <si>
    <t>MST. KEMI AKTER</t>
  </si>
  <si>
    <t>MD. FAIM ISLAM</t>
  </si>
  <si>
    <t>MD. ASHIKUR RAHMAN OVI</t>
  </si>
  <si>
    <t>MOST. HAMIDA BANU KHUSHI</t>
  </si>
  <si>
    <t>MST. NUSRAT ZAHAN NIPA</t>
  </si>
  <si>
    <t>MD. SHAMIM ISLAM</t>
  </si>
  <si>
    <t>MD. ASADURZZAMAN HABIB</t>
  </si>
  <si>
    <t>MST. ASHRAFI AKTER</t>
  </si>
  <si>
    <t>MD. MEHARAB HOSSAIN</t>
  </si>
  <si>
    <t>MD. ABU JAHID HASAN</t>
  </si>
  <si>
    <t>MD. MONJURUL ISLAM LEION</t>
  </si>
  <si>
    <t>MD. MOKTARUZZAMAN BAPPY</t>
  </si>
  <si>
    <t>ADISHA ANAN</t>
  </si>
  <si>
    <t>MD. ARIQ YAMAN</t>
  </si>
  <si>
    <t>MST. SINTHIA BINTE SRISTY</t>
  </si>
  <si>
    <t>MD. AHSHAN HABIB</t>
  </si>
  <si>
    <t>MD. MEHEDI HASAN MUNNA</t>
  </si>
  <si>
    <t>MD. RIYAD ISLAM</t>
  </si>
  <si>
    <t>MOST. MISHRAT JAHAN</t>
  </si>
  <si>
    <t>SAJOL CHANDRA DAS</t>
  </si>
  <si>
    <t>MD. SHAKIL AHMED</t>
  </si>
  <si>
    <t>MOST. MOUMITA TASRIN</t>
  </si>
  <si>
    <t>MD. TAJMINUR RAHMAN</t>
  </si>
  <si>
    <t>MD. MEHEDI HASAN</t>
  </si>
  <si>
    <t>RAZIA SULTANA BRISTY</t>
  </si>
  <si>
    <t>MD. SOUROV MIA</t>
  </si>
  <si>
    <t>MAMPI BISWAS</t>
  </si>
  <si>
    <t>MST. MUSFIKA MAHOJABIN MIMU</t>
  </si>
  <si>
    <t>MOST. TIAYABA AKTHER TIBA</t>
  </si>
  <si>
    <t>MOST. MINARA AKTER MONI</t>
  </si>
  <si>
    <t>MD. HARUN OR ROSHID PK</t>
  </si>
  <si>
    <t>KORNO SAMAJDAR RINTO</t>
  </si>
  <si>
    <t>JANNATUL MAOYA</t>
  </si>
  <si>
    <t>ATKIYA MYSHA ANANNA</t>
  </si>
  <si>
    <t>ZUNAID MINHAZ ABID</t>
  </si>
  <si>
    <t>MD. TAMIM IQBAL</t>
  </si>
  <si>
    <t>MST. AYASHA SIDDIKA</t>
  </si>
  <si>
    <t>AL AMIN</t>
  </si>
  <si>
    <t>MD. HRIDOY MIYA</t>
  </si>
  <si>
    <t>MD. MARUFUZZAMAN NAIM</t>
  </si>
  <si>
    <t>SABIHA TASNIM</t>
  </si>
  <si>
    <t>MD. RIDOY ISLAM</t>
  </si>
  <si>
    <t>MOST. NOSHIN MOSTARI DIBA</t>
  </si>
  <si>
    <t>MST. UMMA SALMA</t>
  </si>
  <si>
    <t>MD. ASADUZZAMAN NUR</t>
  </si>
  <si>
    <t>DEBNATH KUMAR ROY PREM</t>
  </si>
  <si>
    <t>MST. TASFIHA BINTA TULI</t>
  </si>
  <si>
    <t>MD. TANVIR HOSSAIN ABIR</t>
  </si>
  <si>
    <t>MD. SANIAD RAHMAN</t>
  </si>
  <si>
    <t>MD. SHAKIB AL HASAN SHOUMIK</t>
  </si>
  <si>
    <t>ONAMIKA</t>
  </si>
  <si>
    <t>MOST. NURE JANNAT BORSHA</t>
  </si>
  <si>
    <t>LIZA AKTHER</t>
  </si>
  <si>
    <t>MD. MASHRAF HOSSAIN MUNNA</t>
  </si>
  <si>
    <t>PEALY RANI</t>
  </si>
  <si>
    <t>MD. ABU SUFFEN SHAWON</t>
  </si>
  <si>
    <t>MD. RIFAH EBNE ALMAS KABBO</t>
  </si>
  <si>
    <t>MD. RIFAT HOSSAIN</t>
  </si>
  <si>
    <t xml:space="preserve">ESRAT JAHAN RIMU </t>
  </si>
  <si>
    <t>MD. SHIHAB BABU</t>
  </si>
  <si>
    <t>MD. SHULTAN MAHMUD</t>
  </si>
  <si>
    <t>NITU RANI</t>
  </si>
  <si>
    <t>MST. ABIDA SULTANA EVA MONY</t>
  </si>
  <si>
    <t>MD. ZIHAD ARMAN</t>
  </si>
  <si>
    <t>UMME MAISHA JAHAN MEDHA</t>
  </si>
  <si>
    <t>MD. TOWSIF HOSSAIN</t>
  </si>
  <si>
    <t>MD. RAJAUL KARIM RIFAT</t>
  </si>
  <si>
    <t>MST. NUSRAT JAHAN NAZIA</t>
  </si>
  <si>
    <t>MOST. RABEYA BOSRY</t>
  </si>
  <si>
    <t>MST. AFSANA AKTER LIMA</t>
  </si>
  <si>
    <t>MOST. MARIUM AKTHER</t>
  </si>
  <si>
    <t>MST. NABILA HASAN BRISTY</t>
  </si>
  <si>
    <t>MD. AKASH</t>
  </si>
  <si>
    <t>MST. BRISTY AKTHER</t>
  </si>
  <si>
    <t>SHATU RAY</t>
  </si>
  <si>
    <t>MD. OMAR FARUQUE</t>
  </si>
  <si>
    <t>MST. MOGAHEDA AKTHER</t>
  </si>
  <si>
    <t>MD. OMAR SANY</t>
  </si>
  <si>
    <t>MUKUL CHANDRA BARMON</t>
  </si>
  <si>
    <t>SHAZZAD AHMED SHUVO</t>
  </si>
  <si>
    <t>MD. LIMON HOSEN</t>
  </si>
  <si>
    <t>MD. RAIYAN AL RAKAET</t>
  </si>
  <si>
    <t>TAPOS ROY</t>
  </si>
  <si>
    <t>MD. JISAN ISLAM JIBON</t>
  </si>
  <si>
    <t>MD. AL HASIBULLAH RANA</t>
  </si>
  <si>
    <t>MD. SHAYON MIA</t>
  </si>
  <si>
    <t>TAPOS RAY</t>
  </si>
  <si>
    <t>JIBON KUMER SARKER</t>
  </si>
  <si>
    <t>MST. RAYTA SIDDIKI RISHA</t>
  </si>
  <si>
    <t>MD. BAREK AZIZ</t>
  </si>
  <si>
    <t>MUNTASIR HASAN MIYAD</t>
  </si>
  <si>
    <t>MD. MAHABUD HASAN</t>
  </si>
  <si>
    <t>MD. RIYAJUL ISLAM RIYAJ</t>
  </si>
  <si>
    <t>MD. AL-MUBAROK SHUVO</t>
  </si>
  <si>
    <t>MD. TANZID HOSAN</t>
  </si>
  <si>
    <t>MD. MOTTASIN BILLA</t>
  </si>
  <si>
    <t xml:space="preserve">MD. MINAR HOSSAIN </t>
  </si>
  <si>
    <t>MST. SABIHA KHATUN</t>
  </si>
  <si>
    <t>MD. SAYEED AHMAD</t>
  </si>
  <si>
    <t>JAMIUL HASAN</t>
  </si>
  <si>
    <t>MD. TAWSIF WAHID RIMON</t>
  </si>
  <si>
    <t xml:space="preserve">MD. MARUF HOSSAIN </t>
  </si>
  <si>
    <t>MD. NAZMUL HOSAIN NOYON</t>
  </si>
  <si>
    <t>MD. ASADUL ISLAM</t>
  </si>
  <si>
    <t xml:space="preserve">MOST. HALIMA AKTHER </t>
  </si>
  <si>
    <t>MD. MAHFUZUL ISLAM SARABON</t>
  </si>
  <si>
    <t>SAMIUL ALIM RABBI</t>
  </si>
  <si>
    <t>MST. SHRABONY AKTER SHILA</t>
  </si>
  <si>
    <t>MOST. MOHOSINA AKTER MOHONA</t>
  </si>
  <si>
    <t>NAJMUL HUDA NAHID</t>
  </si>
  <si>
    <t>MD. SANUWAR HOSSEN RAKIB</t>
  </si>
  <si>
    <t>MONOJIT ROY</t>
  </si>
  <si>
    <t>MD. HANNAN</t>
  </si>
  <si>
    <t>MD. NAZMUL ISLAM NISAN</t>
  </si>
  <si>
    <t>MST. MAHIYA AFRIN MOW</t>
  </si>
  <si>
    <t>MD. NAIMUL ISLAM NEHAN</t>
  </si>
  <si>
    <t>NAHID HASAN</t>
  </si>
  <si>
    <t>MITHUN ROY</t>
  </si>
  <si>
    <t>MD. HOSEN ALI</t>
  </si>
  <si>
    <t>MD. RAYSUL ISLAM REYAD</t>
  </si>
  <si>
    <t>MOST. HABIBA AKTER HAPPY</t>
  </si>
  <si>
    <t>TAREK AHAMED TUHIN</t>
  </si>
  <si>
    <t>MD. ASADUZZAMAN NUR AYON</t>
  </si>
  <si>
    <t>MOST. ROJEHA AKHTER ETHI</t>
  </si>
  <si>
    <t>MST FAHIMA AKTAR</t>
  </si>
  <si>
    <t>BRISTI RANI ROY</t>
  </si>
  <si>
    <t>MST. SADIA MONI</t>
  </si>
  <si>
    <t>MD. AL AMIN</t>
  </si>
  <si>
    <t>MD. RAKIB ISLAM</t>
  </si>
  <si>
    <t>MD. AHNAF ISHRAK NAFI</t>
  </si>
  <si>
    <t>MD. MONIRUL ISLAM</t>
  </si>
  <si>
    <t>MD. RAKIB HASAN</t>
  </si>
  <si>
    <t>MD. MUNNA HASAN</t>
  </si>
  <si>
    <t>NAWSHAD SABBIR LEON</t>
  </si>
  <si>
    <t>MD. KAOSAR ALI</t>
  </si>
  <si>
    <t>SHAKHAWAT HOSSEN</t>
  </si>
  <si>
    <t>MD. AINUL HASAN</t>
  </si>
  <si>
    <t>AKHI MONI</t>
  </si>
  <si>
    <t>MD. MAHIM HASAN</t>
  </si>
  <si>
    <t xml:space="preserve">MD. ATIKUR RAHMAN </t>
  </si>
  <si>
    <t>MAT. SHANJIDHA SHARMIN</t>
  </si>
  <si>
    <t>MD. SHAHZALAL</t>
  </si>
  <si>
    <t>MD. TARIF UDDIN MONDOL</t>
  </si>
  <si>
    <t>MOST. NAJIRA AKTER</t>
  </si>
  <si>
    <t>ANTOR CHONDRO</t>
  </si>
  <si>
    <t>ONIK CHANDRA ROY</t>
  </si>
  <si>
    <t>MD. NAZIUR RAHMAN NISHAD</t>
  </si>
  <si>
    <t>SHERABONTI RANI</t>
  </si>
  <si>
    <t>S. M. YEAMIN ARAFAT RABBI</t>
  </si>
  <si>
    <t>MUNNI AKTAR MOLLIKA</t>
  </si>
  <si>
    <t>MD. MAHAFUZ ISLAM SAGOR</t>
  </si>
  <si>
    <t>MD. AMAN ULLAH SIDDIKY</t>
  </si>
  <si>
    <t>MD. MONABBERUL ISLAM</t>
  </si>
  <si>
    <t>DIPTO CHANDRA SARKAR</t>
  </si>
  <si>
    <t>PONGKOJ CHANDRA SARKAR</t>
  </si>
  <si>
    <t>SAJIB KUMAR RAY</t>
  </si>
  <si>
    <t>MD. MAHAFUZ HASAN MAHEDI</t>
  </si>
  <si>
    <t xml:space="preserve">MD. ASHIK MIAH </t>
  </si>
  <si>
    <t>MST. SUMIYA SHIMU</t>
  </si>
  <si>
    <t>MD. HABIBUR RAHMAN</t>
  </si>
  <si>
    <t>PONCHOMI SARKER</t>
  </si>
  <si>
    <t>AURFINA AKTAR</t>
  </si>
  <si>
    <t>ARPITA HAQUE</t>
  </si>
  <si>
    <t>MD. RUHUL AMIN</t>
  </si>
  <si>
    <t>MD. SOJIB AHMED</t>
  </si>
  <si>
    <t>SAMIUL ISLAM SHAMIM</t>
  </si>
  <si>
    <t>MD. RAFIUL HAQUE</t>
  </si>
  <si>
    <t>MD. NABIN SHEIKH</t>
  </si>
  <si>
    <t>MST. MASHRUFA</t>
  </si>
  <si>
    <t>HASAN MUHAMMAD SHAHI</t>
  </si>
  <si>
    <t>SOUROV CHANDRA RAY</t>
  </si>
  <si>
    <t>MOST. MYMUNA AKTER MIM</t>
  </si>
  <si>
    <t>MD. HAMIDUL ISLAM</t>
  </si>
  <si>
    <t>MD. ASADUJJAMAN NUR</t>
  </si>
  <si>
    <t>MD. KAIUM PRAMANIK</t>
  </si>
  <si>
    <t>MD. SOUROV</t>
  </si>
  <si>
    <t>ONTORA ROY</t>
  </si>
  <si>
    <t>TRUN CHANDRA RAY</t>
  </si>
  <si>
    <t>TASMIRA AKTER BITHI</t>
  </si>
  <si>
    <t>MD. NAEEM ISLAM SHAKIB AKONDO</t>
  </si>
  <si>
    <t>MD. AHAMMAD ALI KHOKON</t>
  </si>
  <si>
    <t>NILOY KUMAR ROY</t>
  </si>
  <si>
    <t>SAJON KUMAR ROY</t>
  </si>
  <si>
    <t>RIYAZ MAHAMUD MAHIM</t>
  </si>
  <si>
    <t>MD. TAMIM HASAN JIHAD</t>
  </si>
  <si>
    <t>AHMED NIAZ NAHID</t>
  </si>
  <si>
    <t>MD. HASIB MIAH</t>
  </si>
  <si>
    <t>MD. RAKIB HOSSEN LOWEL</t>
  </si>
  <si>
    <t xml:space="preserve">MD. MAMUNUR RASHID </t>
  </si>
  <si>
    <t>MD. KAWSAR MIA</t>
  </si>
  <si>
    <t>MD. ARHUM MUSTAKIM</t>
  </si>
  <si>
    <t>RONJON SHIL TOPU</t>
  </si>
  <si>
    <t>MD. TASIN MOHIN SALMAN</t>
  </si>
  <si>
    <t>MD. REYAD ALI</t>
  </si>
  <si>
    <t xml:space="preserve">SHAJIL SHOEB MUKIT </t>
  </si>
  <si>
    <t>MD. ABU BOKKOR SIDDIK</t>
  </si>
  <si>
    <t>MD. MEHEDI HASAN NAEEM</t>
  </si>
  <si>
    <t>MD. BORHAN SARKER</t>
  </si>
  <si>
    <t>MOST. SUMAIYA AKHTAR</t>
  </si>
  <si>
    <t>MST. SHIRINA AKTER</t>
  </si>
  <si>
    <t>MD. TAJRUL ISLAM</t>
  </si>
  <si>
    <t>MST. MUNIYAT</t>
  </si>
  <si>
    <t>MD. ALIF HOSSAIN BABU</t>
  </si>
  <si>
    <t>MD. ASADULLAH AL GALIB</t>
  </si>
  <si>
    <t>MOST. URMILA KHATUN</t>
  </si>
  <si>
    <t>MD. JUBIR ISLAM PRAN</t>
  </si>
  <si>
    <t>MOST. MAHAJABEN</t>
  </si>
  <si>
    <t>MD. HUMAYUN KABIR</t>
  </si>
  <si>
    <t>MD. SHAHORIAR JAMAN MUHIT</t>
  </si>
  <si>
    <t>MD. SHAHRIAR AHMED SHADIN</t>
  </si>
  <si>
    <t>MOST. NUSRAT JAHAN NIHA</t>
  </si>
  <si>
    <t>TAIOBEA TABASSUM TOMA</t>
  </si>
  <si>
    <t>MD. HOSSAIN AHMED</t>
  </si>
  <si>
    <t>SRABONTY SARKAR KOLI</t>
  </si>
  <si>
    <t>TAMANNA</t>
  </si>
  <si>
    <t>MD. REZAUL KARIM HRIDOY</t>
  </si>
  <si>
    <t>JUEL ISLAM</t>
  </si>
  <si>
    <t>MOST. MOBINA SULTANA</t>
  </si>
  <si>
    <t>RAYHANUL ISLAM RIYAD</t>
  </si>
  <si>
    <t>MOST. SHAMMI AKTAR</t>
  </si>
  <si>
    <t>MST. TASFIAH JAMAN</t>
  </si>
  <si>
    <t>MD. SAIDUL ISLAM</t>
  </si>
  <si>
    <t xml:space="preserve">MD. MITHUN MIA </t>
  </si>
  <si>
    <t>SREE. ANIK CHANDRO</t>
  </si>
  <si>
    <t>MD. SIJAN MAHMUD</t>
  </si>
  <si>
    <t>MD. SHAHRIAR SHAHAZADA</t>
  </si>
  <si>
    <t>KAWSER AHAMMED</t>
  </si>
  <si>
    <t>MD. SAIM KABIR SHAH</t>
  </si>
  <si>
    <t>MD. ABDULLAH AL FARAJI KHAN</t>
  </si>
  <si>
    <t>MD. SAZZAD HOSEN SOHAG</t>
  </si>
  <si>
    <t>MD. ABU TALHA TUHIN</t>
  </si>
  <si>
    <t>SREE CHANDON KUMAR BORMON</t>
  </si>
  <si>
    <t>MD. TUHIN ALOM</t>
  </si>
  <si>
    <t>MD. MUSTAKIM ALOM</t>
  </si>
  <si>
    <t>MD. MAHMUDUL HASAN</t>
  </si>
  <si>
    <t>MD. AL MOJAHID KABBO</t>
  </si>
  <si>
    <t>SHAHRIAR AHMED SABBIR</t>
  </si>
  <si>
    <t>MD. JAMIUL ISLAM</t>
  </si>
  <si>
    <t>MST. MARUFA AKTER MARUFI</t>
  </si>
  <si>
    <t>MOST. SUMAYA AKTER MEDHA</t>
  </si>
  <si>
    <t>PAVEL MIA</t>
  </si>
  <si>
    <t>MD. ABIR HOSSAIN NAYEM</t>
  </si>
  <si>
    <t>SRABONI RAY</t>
  </si>
  <si>
    <t>SHREYOSHI DATTA</t>
  </si>
  <si>
    <t>SUMAIYA AKTER ROSHNI</t>
  </si>
  <si>
    <t>MD. ZIHAD HAKIM RAJ</t>
  </si>
  <si>
    <t>UMME MAHBUBA</t>
  </si>
  <si>
    <t>BORADUZZAMAN KHAN AL- MARUF</t>
  </si>
  <si>
    <t xml:space="preserve">MD. HEDAYATUL ISLAM </t>
  </si>
  <si>
    <t>MOST. AFIYA EBNAT BORSHA</t>
  </si>
  <si>
    <t>DIPA RANI</t>
  </si>
  <si>
    <t>MD. REDOY HOSSEN</t>
  </si>
  <si>
    <t>JOYA RANI ROY</t>
  </si>
  <si>
    <t>MD. MUNNA BABU</t>
  </si>
  <si>
    <t>SHEIKH FARIHA MEHEJABIN MEEM</t>
  </si>
  <si>
    <t xml:space="preserve">MOST. RUPA AKTHER </t>
  </si>
  <si>
    <t>MOST. RIFAT ARA</t>
  </si>
  <si>
    <t>MD. HASIBUL HASAN HABIB</t>
  </si>
  <si>
    <t>TOMA RANI</t>
  </si>
  <si>
    <t>MD. OEDUS ZAMAN CHAYON</t>
  </si>
  <si>
    <t>MD. ABRAR FIYAZ</t>
  </si>
  <si>
    <t>MD. FAUJUL HAQUE RIYAD</t>
  </si>
  <si>
    <t>MD. JOBAYED HOSSEN IQBAL</t>
  </si>
  <si>
    <t>MOST. ARFINA KHATUN</t>
  </si>
  <si>
    <t>MD. GOLAM RABBI</t>
  </si>
  <si>
    <t>MST. TANBINA AKTER</t>
  </si>
  <si>
    <t>MD. NAYEMUR RAHMAN</t>
  </si>
  <si>
    <t>MD. IUNUS ALI</t>
  </si>
  <si>
    <t>TAPU CHANDRA BARMAN</t>
  </si>
  <si>
    <t>MOST. KANIJ SUBORNA KONA</t>
  </si>
  <si>
    <t>M. A. MINHAJUL MIRAJ</t>
  </si>
  <si>
    <t>MD. SAJIB ISLAM</t>
  </si>
  <si>
    <t>MD. MAHMUDUL HASAN MAMUN</t>
  </si>
  <si>
    <t>SADIA ISLAM SALMI</t>
  </si>
  <si>
    <t>MST. MITHI AKTHER</t>
  </si>
  <si>
    <t>ANAMIKA AJME</t>
  </si>
  <si>
    <t>SAMIUL AHAD SAMI</t>
  </si>
  <si>
    <t>DIPOK ROY</t>
  </si>
  <si>
    <t>MD. MAHIR</t>
  </si>
  <si>
    <t>MD. ARMAN KHANDOKAR</t>
  </si>
  <si>
    <t>MD. SHOHARAB HOSSEN BONDHON</t>
  </si>
  <si>
    <t>MD. MAHAMUD HASAN CHOWDHURY</t>
  </si>
  <si>
    <t>MOST. SANJIDA YEASMIN SHIMU</t>
  </si>
  <si>
    <t>MD. SOHEL RANA RAFI</t>
  </si>
  <si>
    <t xml:space="preserve">MD. ABDUS SOBHAN </t>
  </si>
  <si>
    <t>MD. SAKHAWATH HOSSAIN SAKIL</t>
  </si>
  <si>
    <t>MD. MURSHID ALAM MAMUN</t>
  </si>
  <si>
    <t>MD. SHAMIM HOSEN</t>
  </si>
  <si>
    <t>MD. FAHAD AHAMMAD</t>
  </si>
  <si>
    <t>MD. ABU HORAYRA</t>
  </si>
  <si>
    <t>YEASIR ARAFAT</t>
  </si>
  <si>
    <t>MD. MURAD</t>
  </si>
  <si>
    <t>MD REZWANUL ISLAM</t>
  </si>
  <si>
    <t>NIRANJON DAS</t>
  </si>
  <si>
    <t>JIBON DAS</t>
  </si>
  <si>
    <t>MOSTASFA BILLAH</t>
  </si>
  <si>
    <t>DEBASHIS CHANDRA ROY</t>
  </si>
  <si>
    <t>MD. SAKIUL ISLAM</t>
  </si>
  <si>
    <t>MD. MOJIHADUL ISLAM</t>
  </si>
  <si>
    <t>S. M. NAFIZ AL HASAN</t>
  </si>
  <si>
    <t>SADIA AKTER TUBA</t>
  </si>
  <si>
    <t>MD. RAMIM PRAMANIK</t>
  </si>
  <si>
    <t>MD. ATIKUR HASAN</t>
  </si>
  <si>
    <t>SIYAM MIA</t>
  </si>
  <si>
    <t>MD. MURAD HOSEN</t>
  </si>
  <si>
    <t xml:space="preserve">MD. SHAH JAMAN RAJ </t>
  </si>
  <si>
    <t>MEHEDI HASAN LIKHON</t>
  </si>
  <si>
    <t>MD. SHARIAR MAZID</t>
  </si>
  <si>
    <t>SHARIAR EMON</t>
  </si>
  <si>
    <t>MOST. NASRIN JAHAN</t>
  </si>
  <si>
    <t>MD. SEJAN MAHMUD SAGOR</t>
  </si>
  <si>
    <t>MD. MIJANUR RAHMAN</t>
  </si>
  <si>
    <t>MD. SHAFIUL ALAM SAIKAT</t>
  </si>
  <si>
    <t>MD. REFAT JAHAN</t>
  </si>
  <si>
    <t>MAHESH CHANDRO RAY</t>
  </si>
  <si>
    <t>SIFAYET ISLAM MISHOR</t>
  </si>
  <si>
    <t>MD. AMIR HAMZA EMON</t>
  </si>
  <si>
    <t>TIRTHO ROY</t>
  </si>
  <si>
    <t>MD. ABU RAYHAN</t>
  </si>
  <si>
    <t xml:space="preserve">MD. ANISUR RAHMAN </t>
  </si>
  <si>
    <t>MD. JANNATUL FERDOUS JIAN</t>
  </si>
  <si>
    <t>MD. KAMRUJJAMAN</t>
  </si>
  <si>
    <t>BIKASH CHANDRO ROY</t>
  </si>
  <si>
    <t>AMIT ROY</t>
  </si>
  <si>
    <t>MD. MUBARAT ISLAM</t>
  </si>
  <si>
    <t>MD. LALBABU ISLAM</t>
  </si>
  <si>
    <t>MD. CHONCHALL HOSAN</t>
  </si>
  <si>
    <t xml:space="preserve">MOST. KHADIJA AKTER </t>
  </si>
  <si>
    <t>MST. JANNATUL AKTER EVA</t>
  </si>
  <si>
    <t>MD. SAIF HASAN SEHAM</t>
  </si>
  <si>
    <t>POLASH CHANDRA ROY</t>
  </si>
  <si>
    <t>HABIBULLAH SIDDIK</t>
  </si>
  <si>
    <t>MD. JONAED AL HABIB</t>
  </si>
  <si>
    <t>GOUTOM KUMAR SAHA</t>
  </si>
  <si>
    <t>MD. ARIFUL</t>
  </si>
  <si>
    <t>CHADNY AKTER BRISTY</t>
  </si>
  <si>
    <t>MST. MARUFA AKTER MISTY</t>
  </si>
  <si>
    <t>MD. JIBON HOSSAIN ZISAN</t>
  </si>
  <si>
    <t>MST. SHONA MONE</t>
  </si>
  <si>
    <t>MD. RAIHAN MIA</t>
  </si>
  <si>
    <t>RABBI HOSSAIN</t>
  </si>
  <si>
    <t>ARJU AKTER</t>
  </si>
  <si>
    <t>MD. RABBI HOSSEN</t>
  </si>
  <si>
    <t>VUPOTI KARMOKAR</t>
  </si>
  <si>
    <t>SAGOR CHANDRO ROY</t>
  </si>
  <si>
    <t>MD. SHA SULTAN BIJOY</t>
  </si>
  <si>
    <t>MOST. ESRAT JAHAN</t>
  </si>
  <si>
    <t>SADDAF HOSSAN</t>
  </si>
  <si>
    <t>SUPORNA KURI</t>
  </si>
  <si>
    <t>MD. SOIKAT ABEDIN</t>
  </si>
  <si>
    <t>BRISTI ROY</t>
  </si>
  <si>
    <t>MD. SIYAM ALI</t>
  </si>
  <si>
    <t>MD. ABU SAID</t>
  </si>
  <si>
    <t>MAYMONA KHATEUN</t>
  </si>
  <si>
    <t>MST MEGLA KHATUN</t>
  </si>
  <si>
    <t>MD. AKASH AHAMMED</t>
  </si>
  <si>
    <t>MD. ABDULLAH AL MAMUN</t>
  </si>
  <si>
    <t>MOST. FARZANA KHATUN</t>
  </si>
  <si>
    <t>MOST. SHAMPA MONI CHAYA</t>
  </si>
  <si>
    <t xml:space="preserve">FOYSAL ALDINE ROHIT </t>
  </si>
  <si>
    <t>GOUTOM ROY</t>
  </si>
  <si>
    <t>APON CHANDRA ROY</t>
  </si>
  <si>
    <t>MD. ZAKARIA ISLAM</t>
  </si>
  <si>
    <t>MD. TAREK RAHMAN</t>
  </si>
  <si>
    <t>MD. ATIKUR RHAMAN AKASH</t>
  </si>
  <si>
    <t>MD. AMINUL ISLAM</t>
  </si>
  <si>
    <t xml:space="preserve">MD. MRIDUL HASSAN </t>
  </si>
  <si>
    <t>DURJOY RAY</t>
  </si>
  <si>
    <t xml:space="preserve">ARITRA KUMAR </t>
  </si>
  <si>
    <t>MD. SABBIR ISLAM</t>
  </si>
  <si>
    <t>MD. BORKOT ISLAM</t>
  </si>
  <si>
    <t xml:space="preserve">MOST. FARIA AKTER </t>
  </si>
  <si>
    <t>MD. JUEL MIA</t>
  </si>
  <si>
    <t>MD. MONAYEM AHMED MARUF</t>
  </si>
  <si>
    <t>MITHU CHANDRO ROY</t>
  </si>
  <si>
    <t>MOST. MOKMAIN KHATUN</t>
  </si>
  <si>
    <t>MOHAMMAD TANJIR HASSAN</t>
  </si>
  <si>
    <t>NIMU SULTANA NEHA</t>
  </si>
  <si>
    <t>MD. MASUD RANA</t>
  </si>
  <si>
    <t>MST. MITU KHATUN</t>
  </si>
  <si>
    <t>MST. NADIRA SULTANA MITU</t>
  </si>
  <si>
    <t>MD. ZAFOR SIDDIK</t>
  </si>
  <si>
    <t>MD. MONIRUL ISLAM NIROB</t>
  </si>
  <si>
    <t>MD. MAMUNUR ROSHID</t>
  </si>
  <si>
    <t>MD. SHAHADUT HOSSAIN</t>
  </si>
  <si>
    <t>MD. REZWANUL ISLAM</t>
  </si>
  <si>
    <t>MD. NAFIS IQBAL</t>
  </si>
  <si>
    <t>ZAKIA HASAN BRITTO</t>
  </si>
  <si>
    <t>PROTAP CHANDRO ROY</t>
  </si>
  <si>
    <t>LACKAN CHANDRO</t>
  </si>
  <si>
    <t>SOHAG MIA</t>
  </si>
  <si>
    <t>MD. RIYAD BABU</t>
  </si>
  <si>
    <t>MD. RABBY HASAN</t>
  </si>
  <si>
    <t>MD. RAYHAN BABU</t>
  </si>
  <si>
    <t xml:space="preserve">MD. SHAHED SIRAJ </t>
  </si>
  <si>
    <t>MD. HAZRAT BELAL KAWSER</t>
  </si>
  <si>
    <t>MOST. SHELI AKTER SHIMA</t>
  </si>
  <si>
    <t>MD. RADOAN ISLAM</t>
  </si>
  <si>
    <t>MD. MOHAMMOD HOSEN</t>
  </si>
  <si>
    <t>ABDUL KADER</t>
  </si>
  <si>
    <t>MOST. SANA</t>
  </si>
  <si>
    <t>TUMPA RANI</t>
  </si>
  <si>
    <t>MARIYA AKTHER</t>
  </si>
  <si>
    <t>MD. ROFIQUE HOSSAIN</t>
  </si>
  <si>
    <t>SRABONTI RANI</t>
  </si>
  <si>
    <t>MD. MEHEDI HASAN SADHIN</t>
  </si>
  <si>
    <t>MD. MORSALIN IMTIAJ</t>
  </si>
  <si>
    <t>MOST. KHADIJA KHATUN</t>
  </si>
  <si>
    <t>MD. YASIN ARAFAT RUMAN</t>
  </si>
  <si>
    <t>RAYHANUL ISLAM</t>
  </si>
  <si>
    <t>SHAHAJADA MD. JAOADUL RANA JIDAN</t>
  </si>
  <si>
    <t xml:space="preserve">MD. SHIMUL AHMMED </t>
  </si>
  <si>
    <t>MST. ANOWARA KHATUN MITHILA</t>
  </si>
  <si>
    <t>SHIMA RANI RAY</t>
  </si>
  <si>
    <t>MD. RAMIM ISLAM</t>
  </si>
  <si>
    <t>Math</t>
  </si>
  <si>
    <t>Bio</t>
  </si>
  <si>
    <t>Psycho</t>
  </si>
  <si>
    <t>SHAH MD. HASIN MUNEM</t>
  </si>
  <si>
    <t>2340 Irr</t>
  </si>
  <si>
    <t>Session: 2024-25</t>
  </si>
  <si>
    <t>H.S.C (Xl) Half Yearly Examination 2025</t>
  </si>
  <si>
    <t>H.S.C (Xl)  Half Yearly Examination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</si>
</sst>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utonnyMJ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charset val="1"/>
      <scheme val="minor"/>
    </font>
    <font>
      <sz val="16"/>
      <color theme="1"/>
      <name val="Calibri"/>
      <family val="2"/>
      <charset val="1"/>
      <scheme val="minor"/>
    </font>
    <font>
      <b/>
      <sz val="16"/>
      <color theme="8" tint="-0.499984740745262"/>
      <name val="Calibri"/>
      <family val="2"/>
      <scheme val="minor"/>
    </font>
    <font>
      <sz val="1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name val="Calibri"/>
      <family val="2"/>
      <scheme val="minor"/>
    </font>
    <font>
      <sz val="10"/>
      <color theme="1"/>
      <name val="SutonnyMJ"/>
    </font>
    <font>
      <sz val="9"/>
      <color theme="1"/>
      <name val="Times New Roman"/>
      <family val="1"/>
    </font>
    <font>
      <sz val="9"/>
      <color rgb="FFFF0000"/>
      <name val="Calibri"/>
      <family val="2"/>
      <scheme val="minor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9"/>
      <color rgb="FFFF0000"/>
      <name val="Times New Roman"/>
      <family val="1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</cellStyleXfs>
  <cellXfs count="173">
    <xf numFmtId="0" fontId="0" fillId="0" borderId="0" xfId="0"/>
    <xf numFmtId="0" fontId="6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0" xfId="0" applyFont="1" applyFill="1"/>
    <xf numFmtId="0" fontId="10" fillId="2" borderId="0" xfId="0" applyFont="1" applyFill="1" applyAlignment="1"/>
    <xf numFmtId="0" fontId="9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11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0" fontId="0" fillId="0" borderId="0" xfId="0" applyBorder="1"/>
    <xf numFmtId="0" fontId="6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" fillId="4" borderId="1" xfId="2" applyFont="1" applyBorder="1" applyAlignment="1">
      <alignment horizontal="center" vertical="center" wrapText="1"/>
    </xf>
    <xf numFmtId="0" fontId="3" fillId="4" borderId="1" xfId="2" applyFont="1" applyBorder="1" applyAlignment="1">
      <alignment vertical="center"/>
    </xf>
    <xf numFmtId="0" fontId="3" fillId="4" borderId="1" xfId="2" applyFont="1" applyBorder="1" applyAlignment="1">
      <alignment horizontal="center" vertical="center"/>
    </xf>
    <xf numFmtId="0" fontId="13" fillId="4" borderId="1" xfId="2" applyFont="1" applyBorder="1" applyAlignment="1">
      <alignment horizontal="center" vertical="center" wrapText="1"/>
    </xf>
    <xf numFmtId="0" fontId="9" fillId="0" borderId="0" xfId="0" applyFont="1" applyAlignment="1"/>
    <xf numFmtId="0" fontId="2" fillId="4" borderId="1" xfId="2" applyFont="1" applyBorder="1" applyAlignment="1">
      <alignment horizontal="center" vertical="center" wrapText="1"/>
    </xf>
    <xf numFmtId="0" fontId="2" fillId="4" borderId="1" xfId="2" applyFont="1" applyBorder="1" applyAlignment="1">
      <alignment vertical="center"/>
    </xf>
    <xf numFmtId="0" fontId="2" fillId="4" borderId="1" xfId="2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" fillId="7" borderId="1" xfId="5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7" borderId="1" xfId="5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center"/>
    </xf>
    <xf numFmtId="0" fontId="20" fillId="4" borderId="1" xfId="2" applyFont="1" applyBorder="1" applyAlignment="1">
      <alignment vertical="center"/>
    </xf>
    <xf numFmtId="0" fontId="21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4" borderId="1" xfId="2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7" borderId="1" xfId="5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2" fontId="19" fillId="0" borderId="1" xfId="0" applyNumberFormat="1" applyFont="1" applyBorder="1" applyAlignment="1" applyProtection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30" fillId="0" borderId="1" xfId="0" applyFont="1" applyBorder="1" applyAlignment="1" applyProtection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25" fillId="2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1" fillId="9" borderId="1" xfId="0" applyFont="1" applyFill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 wrapText="1"/>
    </xf>
    <xf numFmtId="0" fontId="30" fillId="0" borderId="3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1" fillId="8" borderId="1" xfId="6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" fillId="3" borderId="2" xfId="1" applyFont="1" applyBorder="1" applyAlignment="1">
      <alignment horizontal="center" vertical="center" wrapText="1"/>
    </xf>
    <xf numFmtId="0" fontId="1" fillId="3" borderId="5" xfId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20" fillId="4" borderId="6" xfId="2" applyFont="1" applyBorder="1" applyAlignment="1">
      <alignment horizontal="center" vertical="center" wrapText="1"/>
    </xf>
    <xf numFmtId="0" fontId="20" fillId="4" borderId="8" xfId="2" applyFont="1" applyBorder="1" applyAlignment="1">
      <alignment horizontal="center" vertical="center" wrapText="1"/>
    </xf>
    <xf numFmtId="0" fontId="15" fillId="5" borderId="2" xfId="3" applyFont="1" applyBorder="1" applyAlignment="1">
      <alignment horizontal="center" vertical="center"/>
    </xf>
    <xf numFmtId="0" fontId="15" fillId="5" borderId="5" xfId="3" applyFont="1" applyBorder="1" applyAlignment="1">
      <alignment horizontal="center" vertical="center"/>
    </xf>
    <xf numFmtId="0" fontId="15" fillId="5" borderId="3" xfId="3" applyFont="1" applyBorder="1" applyAlignment="1">
      <alignment horizontal="center" vertical="center"/>
    </xf>
    <xf numFmtId="0" fontId="4" fillId="4" borderId="0" xfId="2" applyAlignment="1">
      <alignment horizontal="center" vertical="center"/>
    </xf>
    <xf numFmtId="0" fontId="1" fillId="7" borderId="2" xfId="5" applyFont="1" applyBorder="1" applyAlignment="1">
      <alignment horizontal="left" vertical="center"/>
    </xf>
    <xf numFmtId="0" fontId="3" fillId="7" borderId="3" xfId="5" applyBorder="1" applyAlignment="1">
      <alignment horizontal="left" vertical="center"/>
    </xf>
    <xf numFmtId="0" fontId="4" fillId="3" borderId="5" xfId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3" borderId="3" xfId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textRotation="90"/>
    </xf>
    <xf numFmtId="0" fontId="14" fillId="2" borderId="5" xfId="0" applyFont="1" applyFill="1" applyBorder="1" applyAlignment="1">
      <alignment horizontal="center" vertical="center" textRotation="90"/>
    </xf>
    <xf numFmtId="0" fontId="14" fillId="2" borderId="3" xfId="0" applyFont="1" applyFill="1" applyBorder="1" applyAlignment="1">
      <alignment horizontal="center" vertical="center" textRotation="90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2" fontId="16" fillId="6" borderId="2" xfId="4" applyNumberFormat="1" applyFont="1" applyBorder="1" applyAlignment="1">
      <alignment horizontal="center" vertical="center"/>
    </xf>
    <xf numFmtId="2" fontId="16" fillId="6" borderId="5" xfId="4" applyNumberFormat="1" applyFont="1" applyBorder="1" applyAlignment="1">
      <alignment horizontal="center" vertical="center"/>
    </xf>
    <xf numFmtId="2" fontId="16" fillId="6" borderId="3" xfId="4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7" borderId="2" xfId="5" applyFont="1" applyBorder="1" applyAlignment="1">
      <alignment horizontal="center" vertical="center"/>
    </xf>
    <xf numFmtId="0" fontId="3" fillId="7" borderId="3" xfId="5" applyBorder="1" applyAlignment="1">
      <alignment horizontal="center" vertical="center"/>
    </xf>
    <xf numFmtId="2" fontId="16" fillId="6" borderId="1" xfId="4" applyNumberFormat="1" applyFont="1" applyBorder="1" applyAlignment="1">
      <alignment horizontal="center" vertical="center"/>
    </xf>
    <xf numFmtId="0" fontId="15" fillId="5" borderId="1" xfId="3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  <xf numFmtId="0" fontId="1" fillId="7" borderId="1" xfId="5" applyFont="1" applyBorder="1" applyAlignment="1">
      <alignment horizontal="center" vertical="center"/>
    </xf>
    <xf numFmtId="0" fontId="2" fillId="7" borderId="1" xfId="5" applyFont="1" applyBorder="1" applyAlignment="1">
      <alignment horizontal="center" vertical="center"/>
    </xf>
    <xf numFmtId="0" fontId="1" fillId="3" borderId="3" xfId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7">
    <cellStyle name="20% - Accent1" xfId="6" builtinId="30"/>
    <cellStyle name="20% - Accent2" xfId="1" builtinId="34"/>
    <cellStyle name="20% - Accent3" xfId="2" builtinId="38"/>
    <cellStyle name="20% - Accent4" xfId="3" builtinId="42"/>
    <cellStyle name="20% - Accent5" xfId="5" builtinId="46"/>
    <cellStyle name="20% - Accent6" xfId="4" builtinId="5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190377</xdr:colOff>
      <xdr:row>5</xdr:row>
      <xdr:rowOff>9400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8575" y="95250"/>
          <a:ext cx="980952" cy="100000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8</xdr:col>
      <xdr:colOff>9525</xdr:colOff>
      <xdr:row>31</xdr:row>
      <xdr:rowOff>476250</xdr:rowOff>
    </xdr:from>
    <xdr:to>
      <xdr:col>9</xdr:col>
      <xdr:colOff>219075</xdr:colOff>
      <xdr:row>34</xdr:row>
      <xdr:rowOff>95250</xdr:rowOff>
    </xdr:to>
    <xdr:pic>
      <xdr:nvPicPr>
        <xdr:cNvPr id="3" name="Picture 2" descr="C:\Users\boss\Desktop\img20180111_12245868.jp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16000" contrast="61000"/>
        </a:blip>
        <a:srcRect/>
        <a:stretch>
          <a:fillRect/>
        </a:stretch>
      </xdr:blipFill>
      <xdr:spPr bwMode="auto">
        <a:xfrm>
          <a:off x="4248150" y="7753350"/>
          <a:ext cx="8191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161802</xdr:colOff>
      <xdr:row>4</xdr:row>
      <xdr:rowOff>142750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90500"/>
          <a:ext cx="980952" cy="100000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7</xdr:col>
      <xdr:colOff>28575</xdr:colOff>
      <xdr:row>27</xdr:row>
      <xdr:rowOff>657225</xdr:rowOff>
    </xdr:from>
    <xdr:to>
      <xdr:col>8</xdr:col>
      <xdr:colOff>161925</xdr:colOff>
      <xdr:row>30</xdr:row>
      <xdr:rowOff>66675</xdr:rowOff>
    </xdr:to>
    <xdr:pic>
      <xdr:nvPicPr>
        <xdr:cNvPr id="5" name="Picture 4" descr="C:\Users\boss\Desktop\img20180111_12245868.jpg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16000" contrast="61000"/>
        </a:blip>
        <a:srcRect/>
        <a:stretch>
          <a:fillRect/>
        </a:stretch>
      </xdr:blipFill>
      <xdr:spPr bwMode="auto">
        <a:xfrm>
          <a:off x="4267200" y="7953375"/>
          <a:ext cx="8191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1</xdr:col>
      <xdr:colOff>218952</xdr:colOff>
      <xdr:row>4</xdr:row>
      <xdr:rowOff>76075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04775" y="123825"/>
          <a:ext cx="980952" cy="100000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7</xdr:col>
      <xdr:colOff>9525</xdr:colOff>
      <xdr:row>27</xdr:row>
      <xdr:rowOff>628650</xdr:rowOff>
    </xdr:from>
    <xdr:to>
      <xdr:col>8</xdr:col>
      <xdr:colOff>219075</xdr:colOff>
      <xdr:row>30</xdr:row>
      <xdr:rowOff>85725</xdr:rowOff>
    </xdr:to>
    <xdr:pic>
      <xdr:nvPicPr>
        <xdr:cNvPr id="3" name="Picture 2" descr="C:\Users\boss\Desktop\img20180111_12245868.jpg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16000" contrast="61000"/>
        </a:blip>
        <a:srcRect/>
        <a:stretch>
          <a:fillRect/>
        </a:stretch>
      </xdr:blipFill>
      <xdr:spPr bwMode="auto">
        <a:xfrm>
          <a:off x="4295775" y="7791450"/>
          <a:ext cx="8191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0"/>
  <sheetViews>
    <sheetView view="pageBreakPreview" zoomScale="112" zoomScaleSheetLayoutView="112" workbookViewId="0">
      <pane xSplit="1" ySplit="4" topLeftCell="B169" activePane="bottomRight" state="frozen"/>
      <selection pane="topRight" activeCell="B1" sqref="B1"/>
      <selection pane="bottomLeft" activeCell="A6" sqref="A6"/>
      <selection pane="bottomRight" activeCell="R178" sqref="R178"/>
    </sheetView>
  </sheetViews>
  <sheetFormatPr defaultRowHeight="15.75" x14ac:dyDescent="0.25"/>
  <cols>
    <col min="1" max="1" width="4" style="76" bestFit="1" customWidth="1"/>
    <col min="2" max="2" width="20.85546875" style="75" customWidth="1"/>
    <col min="3" max="3" width="2.85546875" style="41" customWidth="1"/>
    <col min="4" max="5" width="3.85546875" style="41" customWidth="1"/>
    <col min="6" max="6" width="2.85546875" style="41" customWidth="1"/>
    <col min="7" max="7" width="4" style="41" customWidth="1"/>
    <col min="8" max="9" width="2.85546875" style="41" customWidth="1"/>
    <col min="10" max="10" width="3.140625" style="41" customWidth="1"/>
    <col min="11" max="11" width="4" style="41" customWidth="1"/>
    <col min="12" max="13" width="3" style="41" customWidth="1"/>
    <col min="14" max="14" width="3.7109375" style="41" customWidth="1"/>
    <col min="15" max="15" width="4" style="41" customWidth="1"/>
    <col min="16" max="16" width="3.5703125" style="41" customWidth="1"/>
    <col min="17" max="17" width="3.28515625" style="41" customWidth="1"/>
    <col min="18" max="18" width="4.140625" style="41" customWidth="1"/>
    <col min="19" max="19" width="4" style="41" customWidth="1"/>
    <col min="20" max="20" width="3" style="41" customWidth="1"/>
    <col min="21" max="21" width="3.28515625" style="41" customWidth="1"/>
    <col min="22" max="22" width="4.140625" style="41" customWidth="1"/>
    <col min="23" max="23" width="3.5703125" style="41" customWidth="1"/>
    <col min="24" max="24" width="3" style="41" customWidth="1"/>
    <col min="25" max="25" width="3.140625" style="41" bestFit="1" customWidth="1"/>
    <col min="26" max="26" width="4.28515625" style="41" bestFit="1" customWidth="1"/>
    <col min="27" max="27" width="3.42578125" style="41" customWidth="1"/>
    <col min="28" max="28" width="3.140625" style="41" bestFit="1" customWidth="1"/>
    <col min="29" max="29" width="4.85546875" style="41" customWidth="1"/>
    <col min="30" max="30" width="3.5703125" style="41" customWidth="1"/>
    <col min="31" max="31" width="4.42578125" style="41" bestFit="1" customWidth="1"/>
    <col min="32" max="32" width="3.85546875" style="41" customWidth="1"/>
    <col min="33" max="33" width="14.42578125" style="41" bestFit="1" customWidth="1"/>
    <col min="34" max="34" width="4.85546875" style="1" customWidth="1"/>
    <col min="35" max="35" width="8" style="1" customWidth="1"/>
    <col min="36" max="36" width="7.85546875" style="1" customWidth="1"/>
    <col min="37" max="37" width="8" style="1" customWidth="1"/>
    <col min="38" max="39" width="8.140625" style="1" customWidth="1"/>
    <col min="40" max="40" width="7.7109375" style="1" customWidth="1"/>
    <col min="41" max="41" width="7.42578125" style="1" customWidth="1"/>
    <col min="42" max="42" width="11.5703125" style="1" customWidth="1"/>
    <col min="43" max="16384" width="9.140625" style="1"/>
  </cols>
  <sheetData>
    <row r="1" spans="1:42" ht="41.25" customHeight="1" x14ac:dyDescent="0.25">
      <c r="A1" s="92" t="s">
        <v>86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42" ht="20.100000000000001" customHeight="1" x14ac:dyDescent="0.25">
      <c r="A2" s="93" t="s">
        <v>87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61"/>
    </row>
    <row r="3" spans="1:42" ht="20.100000000000001" customHeight="1" x14ac:dyDescent="0.25">
      <c r="A3" s="95" t="s">
        <v>13</v>
      </c>
      <c r="B3" s="96" t="s">
        <v>26</v>
      </c>
      <c r="C3" s="94" t="s">
        <v>0</v>
      </c>
      <c r="D3" s="94"/>
      <c r="E3" s="94"/>
      <c r="F3" s="94"/>
      <c r="G3" s="94" t="s">
        <v>1</v>
      </c>
      <c r="H3" s="94"/>
      <c r="I3" s="94" t="s">
        <v>51</v>
      </c>
      <c r="J3" s="94"/>
      <c r="K3" s="94"/>
      <c r="L3" s="94"/>
      <c r="M3" s="94" t="s">
        <v>16</v>
      </c>
      <c r="N3" s="94"/>
      <c r="O3" s="94"/>
      <c r="P3" s="94"/>
      <c r="Q3" s="94" t="s">
        <v>17</v>
      </c>
      <c r="R3" s="94"/>
      <c r="S3" s="94"/>
      <c r="T3" s="94"/>
      <c r="U3" s="94" t="s">
        <v>60</v>
      </c>
      <c r="V3" s="94"/>
      <c r="W3" s="94"/>
      <c r="X3" s="94"/>
      <c r="Y3" s="94" t="s">
        <v>84</v>
      </c>
      <c r="Z3" s="94"/>
      <c r="AA3" s="94"/>
      <c r="AB3" s="94"/>
      <c r="AC3" s="95" t="s">
        <v>15</v>
      </c>
      <c r="AD3" s="95" t="s">
        <v>61</v>
      </c>
      <c r="AE3" s="94" t="s">
        <v>7</v>
      </c>
      <c r="AF3" s="94" t="s">
        <v>8</v>
      </c>
      <c r="AG3" s="94" t="s">
        <v>14</v>
      </c>
      <c r="AH3" s="37"/>
      <c r="AI3" s="99" t="s">
        <v>34</v>
      </c>
      <c r="AJ3" s="99" t="s">
        <v>35</v>
      </c>
      <c r="AK3" s="99" t="s">
        <v>40</v>
      </c>
      <c r="AL3" s="99" t="s">
        <v>36</v>
      </c>
      <c r="AM3" s="99" t="s">
        <v>37</v>
      </c>
      <c r="AN3" s="99" t="s">
        <v>38</v>
      </c>
      <c r="AO3" s="99" t="s">
        <v>39</v>
      </c>
      <c r="AP3" s="97" t="s">
        <v>83</v>
      </c>
    </row>
    <row r="4" spans="1:42" s="42" customFormat="1" ht="20.100000000000001" customHeight="1" x14ac:dyDescent="0.25">
      <c r="A4" s="95"/>
      <c r="B4" s="96"/>
      <c r="C4" s="85" t="s">
        <v>10</v>
      </c>
      <c r="D4" s="85" t="s">
        <v>11</v>
      </c>
      <c r="E4" s="85" t="s">
        <v>12</v>
      </c>
      <c r="F4" s="85" t="s">
        <v>9</v>
      </c>
      <c r="G4" s="85" t="s">
        <v>12</v>
      </c>
      <c r="H4" s="85" t="s">
        <v>9</v>
      </c>
      <c r="I4" s="85" t="s">
        <v>10</v>
      </c>
      <c r="J4" s="85" t="s">
        <v>11</v>
      </c>
      <c r="K4" s="85" t="s">
        <v>12</v>
      </c>
      <c r="L4" s="85" t="s">
        <v>9</v>
      </c>
      <c r="M4" s="85" t="s">
        <v>10</v>
      </c>
      <c r="N4" s="85" t="s">
        <v>11</v>
      </c>
      <c r="O4" s="85" t="s">
        <v>12</v>
      </c>
      <c r="P4" s="85" t="s">
        <v>9</v>
      </c>
      <c r="Q4" s="85" t="s">
        <v>10</v>
      </c>
      <c r="R4" s="85" t="s">
        <v>11</v>
      </c>
      <c r="S4" s="85" t="s">
        <v>12</v>
      </c>
      <c r="T4" s="85" t="s">
        <v>9</v>
      </c>
      <c r="U4" s="85" t="s">
        <v>10</v>
      </c>
      <c r="V4" s="85" t="s">
        <v>11</v>
      </c>
      <c r="W4" s="85" t="s">
        <v>12</v>
      </c>
      <c r="X4" s="85" t="s">
        <v>9</v>
      </c>
      <c r="Y4" s="85" t="s">
        <v>10</v>
      </c>
      <c r="Z4" s="85" t="s">
        <v>11</v>
      </c>
      <c r="AA4" s="85" t="s">
        <v>12</v>
      </c>
      <c r="AB4" s="85" t="s">
        <v>9</v>
      </c>
      <c r="AC4" s="94"/>
      <c r="AD4" s="95"/>
      <c r="AE4" s="94"/>
      <c r="AF4" s="94"/>
      <c r="AG4" s="94"/>
      <c r="AH4" s="37"/>
      <c r="AI4" s="100"/>
      <c r="AJ4" s="100"/>
      <c r="AK4" s="100"/>
      <c r="AL4" s="100"/>
      <c r="AM4" s="99"/>
      <c r="AN4" s="99"/>
      <c r="AO4" s="99"/>
      <c r="AP4" s="98"/>
    </row>
    <row r="5" spans="1:42" ht="19.5" customHeight="1" x14ac:dyDescent="0.25">
      <c r="A5" s="86">
        <v>1001</v>
      </c>
      <c r="B5" s="87" t="s">
        <v>90</v>
      </c>
      <c r="C5" s="79">
        <v>39</v>
      </c>
      <c r="D5" s="79">
        <v>23</v>
      </c>
      <c r="E5" s="62">
        <f t="shared" ref="E5:E36" si="0">IF(OR((C5&lt;19),(D5&lt;9)),0,SUM(C5:D5))</f>
        <v>62</v>
      </c>
      <c r="F5" s="62" t="str">
        <f>IF(E5="0","0",LOOKUP(E5,{0,33,40,50,60,70,80},{0,1,2,3,"3.5",4,5}))</f>
        <v>3.5</v>
      </c>
      <c r="G5" s="59">
        <v>60</v>
      </c>
      <c r="H5" s="62" t="str">
        <f>IF(G5="0","0",LOOKUP(G5,{0,33,40,50,60,70,80},{0,1,2,3,"3.5",4,5}))</f>
        <v>3.5</v>
      </c>
      <c r="I5" s="79">
        <v>31</v>
      </c>
      <c r="J5" s="79">
        <v>16</v>
      </c>
      <c r="K5" s="62">
        <f t="shared" ref="K5:K36" si="1">IF(OR((I5&lt;13),(J5&lt;8)),0,SUM(I5:J5))</f>
        <v>47</v>
      </c>
      <c r="L5" s="62" t="str">
        <f>IF(K5="0","0",LOOKUP(K5,{0,25,30,37,45,52,60},{0,1,2,3,"3.5",4,5}))</f>
        <v>3.5</v>
      </c>
      <c r="M5" s="79">
        <v>0</v>
      </c>
      <c r="N5" s="79">
        <v>0</v>
      </c>
      <c r="O5" s="59">
        <f>IF(OR((M5&lt;13),(N5&lt;8)),0,SUM(M5:N5))</f>
        <v>0</v>
      </c>
      <c r="P5" s="59">
        <f>IF(O5="0","0",LOOKUP(O5,{0,25,30,37,45,52,60},{0,1,2,3,"3.5",4,5}))</f>
        <v>0</v>
      </c>
      <c r="Q5" s="59">
        <v>25</v>
      </c>
      <c r="R5" s="59">
        <v>16</v>
      </c>
      <c r="S5" s="59">
        <f t="shared" ref="S5" si="2">IF(OR((Q5&lt;19),(R5&lt;9)),0,SUM(Q5:R5))</f>
        <v>41</v>
      </c>
      <c r="T5" s="59">
        <f>IF(S5="0","0",LOOKUP(S5,{0,25,30,37,45,52,60},{0,1,2,3,"3.5",4,5}))</f>
        <v>3</v>
      </c>
      <c r="U5" s="79">
        <v>4</v>
      </c>
      <c r="V5" s="79">
        <v>12</v>
      </c>
      <c r="W5" s="59">
        <f t="shared" ref="W5:W36" si="3">IF(OR((U5&lt;13),(V5&lt;8)),0,SUM(U5:V5))</f>
        <v>0</v>
      </c>
      <c r="X5" s="59">
        <f>IF(W5="0","0",LOOKUP(W5,{0,25,30,37,45,52,60},{0,1,2,3,"3.5",4,5}))</f>
        <v>0</v>
      </c>
      <c r="Y5" s="79">
        <v>26</v>
      </c>
      <c r="Z5" s="79">
        <v>11</v>
      </c>
      <c r="AA5" s="59">
        <f t="shared" ref="AA5:AA36" si="4">IF(OR((Y5&lt;13),(Z5&lt;8)),0,SUM(Y5:Z5))</f>
        <v>37</v>
      </c>
      <c r="AB5" s="59">
        <f>IF(AA5="0","0",LOOKUP(AA5,{0,25,30,37,45,52,60},{0,1,2,3,"3.5",4,5}))</f>
        <v>3</v>
      </c>
      <c r="AC5" s="59" t="s">
        <v>785</v>
      </c>
      <c r="AD5" s="82">
        <f>IF(ISBLANK(X5)," ",IF(X5="0","0",LOOKUP(X5,{0,1,2,3,"3.5",4,5},{0,0,0,1,"1.5",2,3})))</f>
        <v>0</v>
      </c>
      <c r="AE5" s="77">
        <f>IF(OR((F5=0),(H5=0),(L5=0),(P5=0),(T5=0),(AB5=0)),0,SUM(F5+H5+L5+P5+T5+AB5+AD5)/6)</f>
        <v>0</v>
      </c>
      <c r="AF5" s="82" t="str">
        <f t="shared" ref="AF5:AF36" si="5">IF(AE5&gt;=5,"A+",IF(AE5&gt;=4,"A",IF(AE5&gt;=3.5,"A-",IF(AE5&gt;=3,"B",IF(AE5&gt;=2,"C",IF(AE5&gt;=1,"D","F"))))))</f>
        <v>F</v>
      </c>
      <c r="AG5" s="85" t="str">
        <f t="shared" ref="AG5:AG36" si="6">IF(AF5="A+","Excellent Result",IF(AF5="A","Very Good Result",IF(AF5="A-","Good Result",IF(AF5="B","Average Result",IF(AF5="C","Bellow Average Result",IF(AF5="D","Not So Good Result","Fail"))))))</f>
        <v>Fail</v>
      </c>
      <c r="AH5" s="40"/>
      <c r="AI5" s="45" t="str">
        <f>IF(F5="0","0",LOOKUP(F5,{0,1,2,3,"3.5",4,5},{"F","D","C","B","A-","A","A+"}))</f>
        <v>A-</v>
      </c>
      <c r="AJ5" s="45" t="str">
        <f>IF(H5="0","0",LOOKUP(H5,{0,1,2,3,"3.5",4,5},{"F","D","C","B","A-","A","A+"}))</f>
        <v>A-</v>
      </c>
      <c r="AK5" s="45" t="str">
        <f>IF(L5="0","0",LOOKUP(L5,{0,1,2,3,"3.5",4,5},{"F","D","C","B","A-","A","A+"}))</f>
        <v>A-</v>
      </c>
      <c r="AL5" s="45" t="str">
        <f>IF(P5="0","0",LOOKUP(P5,{0,1,2,3,"3.5",4,5},{"F","D","C","B","A-","A","A+"}))</f>
        <v>F</v>
      </c>
      <c r="AM5" s="45" t="str">
        <f>IF(T5="0","0",LOOKUP(T5,{0,1,2,3,"3.5",4,5},{"F","D","C","B","A-","A","A+"}))</f>
        <v>B</v>
      </c>
      <c r="AN5" s="45" t="str">
        <f>IF(X5="0","0",LOOKUP(X5,{0,1,2,3,"3.5",4,5},{"F","D","C","B","A-","A","A+"}))</f>
        <v>F</v>
      </c>
      <c r="AO5" s="45" t="str">
        <f>IF(AB5="0","0",LOOKUP(AB5,{0,1,2,3,"3.5",4,5},{"F","D","C","B","A-","A","A+"}))</f>
        <v>B</v>
      </c>
      <c r="AP5" s="52">
        <f t="shared" ref="AP5:AP36" si="7" xml:space="preserve"> SUM(E5+G5+K5+O5+S5+W5+AA5)</f>
        <v>247</v>
      </c>
    </row>
    <row r="6" spans="1:42" ht="19.5" customHeight="1" x14ac:dyDescent="0.25">
      <c r="A6" s="86">
        <v>1002</v>
      </c>
      <c r="B6" s="87" t="s">
        <v>91</v>
      </c>
      <c r="C6" s="79">
        <v>33</v>
      </c>
      <c r="D6" s="79">
        <v>22</v>
      </c>
      <c r="E6" s="62">
        <f t="shared" si="0"/>
        <v>55</v>
      </c>
      <c r="F6" s="62">
        <f>IF(E6="0","0",LOOKUP(E6,{0,33,40,50,60,70,80},{0,1,2,3,"3.5",4,5}))</f>
        <v>3</v>
      </c>
      <c r="G6" s="59">
        <v>76</v>
      </c>
      <c r="H6" s="62">
        <f>IF(G6="0","0",LOOKUP(G6,{0,33,40,50,60,70,80},{0,1,2,3,"3.5",4,5}))</f>
        <v>4</v>
      </c>
      <c r="I6" s="79">
        <v>33</v>
      </c>
      <c r="J6" s="79">
        <v>19</v>
      </c>
      <c r="K6" s="62">
        <f t="shared" si="1"/>
        <v>52</v>
      </c>
      <c r="L6" s="62">
        <f>IF(K6="0","0",LOOKUP(K6,{0,25,30,37,45,52,60},{0,1,2,3,"3.5",4,5}))</f>
        <v>4</v>
      </c>
      <c r="M6" s="79">
        <v>44</v>
      </c>
      <c r="N6" s="79">
        <v>15</v>
      </c>
      <c r="O6" s="59">
        <f t="shared" ref="O6:O36" si="8">IF(OR((M6&lt;13),(N6&lt;8)),0,SUM(M6:N6))</f>
        <v>59</v>
      </c>
      <c r="P6" s="59">
        <f>IF(O6="0","0",LOOKUP(O6,{0,25,30,37,45,52,60},{0,1,2,3,"3.5",4,5}))</f>
        <v>4</v>
      </c>
      <c r="Q6" s="59">
        <v>31</v>
      </c>
      <c r="R6" s="78">
        <v>15</v>
      </c>
      <c r="S6" s="59">
        <f t="shared" ref="S6:S8" si="9">IF(OR((Q6&lt;13),(R6&lt;8)),0,SUM(Q6:R6))</f>
        <v>46</v>
      </c>
      <c r="T6" s="59" t="str">
        <f>IF(S6="0","0",LOOKUP(S6,{0,25,30,37,45,52,60},{0,1,2,3,"3.5",4,5}))</f>
        <v>3.5</v>
      </c>
      <c r="U6" s="79">
        <v>24</v>
      </c>
      <c r="V6" s="79">
        <v>15</v>
      </c>
      <c r="W6" s="59">
        <f t="shared" si="3"/>
        <v>39</v>
      </c>
      <c r="X6" s="59">
        <f>IF(W6="0","0",LOOKUP(W6,{0,25,30,37,45,52,60},{0,1,2,3,"3.5",4,5}))</f>
        <v>3</v>
      </c>
      <c r="Y6" s="79">
        <v>20</v>
      </c>
      <c r="Z6" s="79">
        <v>11</v>
      </c>
      <c r="AA6" s="59">
        <f t="shared" si="4"/>
        <v>31</v>
      </c>
      <c r="AB6" s="59">
        <f>IF(AA6="0","0",LOOKUP(AA6,{0,25,30,37,45,52,60},{0,1,2,3,"3.5",4,5}))</f>
        <v>2</v>
      </c>
      <c r="AC6" s="59" t="s">
        <v>786</v>
      </c>
      <c r="AD6" s="82">
        <f>IF(ISBLANK(AB6)," ",IF(AB6="0","0",LOOKUP(AB6,{0,1,2,3,"3.5",4,5},{0,0,0,1,"1.5",2,3})))</f>
        <v>0</v>
      </c>
      <c r="AE6" s="77">
        <f t="shared" ref="AE6:AE7" si="10">IF(OR((F6=0),(H6=0),(L6=0),(P6=0),(T6=0),(X6=0)),0,SUM(F6+H6+L6+P6+T6+X6+AD6)/6)</f>
        <v>3.5833333333333335</v>
      </c>
      <c r="AF6" s="82" t="str">
        <f t="shared" si="5"/>
        <v>A-</v>
      </c>
      <c r="AG6" s="85" t="str">
        <f t="shared" si="6"/>
        <v>Good Result</v>
      </c>
      <c r="AH6" s="40"/>
      <c r="AI6" s="53" t="str">
        <f>IF(F6="0","0",LOOKUP(F6,{0,1,2,3,"3.5",4,5},{"F","D","C","B","A-","A","A+"}))</f>
        <v>B</v>
      </c>
      <c r="AJ6" s="53" t="str">
        <f>IF(H6="0","0",LOOKUP(H6,{0,1,2,3,"3.5",4,5},{"F","D","C","B","A-","A","A+"}))</f>
        <v>A</v>
      </c>
      <c r="AK6" s="53" t="str">
        <f>IF(L6="0","0",LOOKUP(L6,{0,1,2,3,"3.5",4,5},{"F","D","C","B","A-","A","A+"}))</f>
        <v>A</v>
      </c>
      <c r="AL6" s="53" t="str">
        <f>IF(P6="0","0",LOOKUP(P6,{0,1,2,3,"3.5",4,5},{"F","D","C","B","A-","A","A+"}))</f>
        <v>A</v>
      </c>
      <c r="AM6" s="53" t="str">
        <f>IF(T6="0","0",LOOKUP(T6,{0,1,2,3,"3.5",4,5},{"F","D","C","B","A-","A","A+"}))</f>
        <v>A-</v>
      </c>
      <c r="AN6" s="53" t="str">
        <f>IF(X6="0","0",LOOKUP(X6,{0,1,2,3,"3.5",4,5},{"F","D","C","B","A-","A","A+"}))</f>
        <v>B</v>
      </c>
      <c r="AO6" s="53" t="str">
        <f>IF(AB6="0","0",LOOKUP(AB6,{0,1,2,3,"3.5",4,5},{"F","D","C","B","A-","A","A+"}))</f>
        <v>C</v>
      </c>
      <c r="AP6" s="54">
        <f t="shared" si="7"/>
        <v>358</v>
      </c>
    </row>
    <row r="7" spans="1:42" ht="19.5" customHeight="1" x14ac:dyDescent="0.25">
      <c r="A7" s="86">
        <v>1003</v>
      </c>
      <c r="B7" s="87" t="s">
        <v>92</v>
      </c>
      <c r="C7" s="79">
        <v>45</v>
      </c>
      <c r="D7" s="79">
        <v>22</v>
      </c>
      <c r="E7" s="62">
        <f t="shared" si="0"/>
        <v>67</v>
      </c>
      <c r="F7" s="62" t="str">
        <f>IF(E7="0","0",LOOKUP(E7,{0,33,40,50,60,70,80},{0,1,2,3,"3.5",4,5}))</f>
        <v>3.5</v>
      </c>
      <c r="G7" s="59">
        <v>74</v>
      </c>
      <c r="H7" s="62">
        <f>IF(G7="0","0",LOOKUP(G7,{0,33,40,50,60,70,80},{0,1,2,3,"3.5",4,5}))</f>
        <v>4</v>
      </c>
      <c r="I7" s="79">
        <v>31</v>
      </c>
      <c r="J7" s="79">
        <v>16</v>
      </c>
      <c r="K7" s="62">
        <f t="shared" si="1"/>
        <v>47</v>
      </c>
      <c r="L7" s="62" t="str">
        <f>IF(K7="0","0",LOOKUP(K7,{0,25,30,37,45,52,60},{0,1,2,3,"3.5",4,5}))</f>
        <v>3.5</v>
      </c>
      <c r="M7" s="79">
        <v>43</v>
      </c>
      <c r="N7" s="79">
        <v>17</v>
      </c>
      <c r="O7" s="59">
        <f t="shared" si="8"/>
        <v>60</v>
      </c>
      <c r="P7" s="59">
        <f>IF(O7="0","0",LOOKUP(O7,{0,25,30,37,45,52,60},{0,1,2,3,"3.5",4,5}))</f>
        <v>5</v>
      </c>
      <c r="Q7" s="59">
        <v>30</v>
      </c>
      <c r="R7" s="59">
        <v>18</v>
      </c>
      <c r="S7" s="59">
        <f t="shared" si="9"/>
        <v>48</v>
      </c>
      <c r="T7" s="59" t="str">
        <f>IF(S7="0","0",LOOKUP(S7,{0,25,30,37,45,52,60},{0,1,2,3,"3.5",4,5}))</f>
        <v>3.5</v>
      </c>
      <c r="U7" s="79">
        <v>25</v>
      </c>
      <c r="V7" s="79">
        <v>15</v>
      </c>
      <c r="W7" s="59">
        <f t="shared" si="3"/>
        <v>40</v>
      </c>
      <c r="X7" s="59">
        <f>IF(W7="0","0",LOOKUP(W7,{0,25,30,37,45,52,60},{0,1,2,3,"3.5",4,5}))</f>
        <v>3</v>
      </c>
      <c r="Y7" s="79">
        <v>0</v>
      </c>
      <c r="Z7" s="79">
        <v>0</v>
      </c>
      <c r="AA7" s="59">
        <f t="shared" si="4"/>
        <v>0</v>
      </c>
      <c r="AB7" s="59">
        <f>IF(AA7="0","0",LOOKUP(AA7,{0,25,30,37,45,52,60},{0,1,2,3,"3.5",4,5}))</f>
        <v>0</v>
      </c>
      <c r="AC7" s="59" t="s">
        <v>786</v>
      </c>
      <c r="AD7" s="82">
        <f>IF(ISBLANK(AB7)," ",IF(AB7="0","0",LOOKUP(AB7,{0,1,2,3,"3.5",4,5},{0,0,0,1,"1.5",2,3})))</f>
        <v>0</v>
      </c>
      <c r="AE7" s="77">
        <f t="shared" si="10"/>
        <v>3.75</v>
      </c>
      <c r="AF7" s="82" t="str">
        <f t="shared" si="5"/>
        <v>A-</v>
      </c>
      <c r="AG7" s="85" t="str">
        <f t="shared" si="6"/>
        <v>Good Result</v>
      </c>
      <c r="AH7" s="40"/>
      <c r="AI7" s="53" t="str">
        <f>IF(F7="0","0",LOOKUP(F7,{0,1,2,3,"3.5",4,5},{"F","D","C","B","A-","A","A+"}))</f>
        <v>A-</v>
      </c>
      <c r="AJ7" s="53" t="str">
        <f>IF(H7="0","0",LOOKUP(H7,{0,1,2,3,"3.5",4,5},{"F","D","C","B","A-","A","A+"}))</f>
        <v>A</v>
      </c>
      <c r="AK7" s="53" t="str">
        <f>IF(L7="0","0",LOOKUP(L7,{0,1,2,3,"3.5",4,5},{"F","D","C","B","A-","A","A+"}))</f>
        <v>A-</v>
      </c>
      <c r="AL7" s="53" t="str">
        <f>IF(P7="0","0",LOOKUP(P7,{0,1,2,3,"3.5",4,5},{"F","D","C","B","A-","A","A+"}))</f>
        <v>A+</v>
      </c>
      <c r="AM7" s="53" t="str">
        <f>IF(T7="0","0",LOOKUP(T7,{0,1,2,3,"3.5",4,5},{"F","D","C","B","A-","A","A+"}))</f>
        <v>A-</v>
      </c>
      <c r="AN7" s="53" t="str">
        <f>IF(X7="0","0",LOOKUP(X7,{0,1,2,3,"3.5",4,5},{"F","D","C","B","A-","A","A+"}))</f>
        <v>B</v>
      </c>
      <c r="AO7" s="53" t="str">
        <f>IF(AB7="0","0",LOOKUP(AB7,{0,1,2,3,"3.5",4,5},{"F","D","C","B","A-","A","A+"}))</f>
        <v>F</v>
      </c>
      <c r="AP7" s="54">
        <f t="shared" si="7"/>
        <v>336</v>
      </c>
    </row>
    <row r="8" spans="1:42" ht="19.5" customHeight="1" x14ac:dyDescent="0.25">
      <c r="A8" s="86">
        <v>1004</v>
      </c>
      <c r="B8" s="87" t="s">
        <v>788</v>
      </c>
      <c r="C8" s="79">
        <v>51</v>
      </c>
      <c r="D8" s="79">
        <v>22</v>
      </c>
      <c r="E8" s="62">
        <f t="shared" si="0"/>
        <v>73</v>
      </c>
      <c r="F8" s="62">
        <f>IF(E8="0","0",LOOKUP(E8,{0,33,40,50,60,70,80},{0,1,2,3,"3.5",4,5}))</f>
        <v>4</v>
      </c>
      <c r="G8" s="59">
        <v>76</v>
      </c>
      <c r="H8" s="62">
        <f>IF(G8="0","0",LOOKUP(G8,{0,33,40,50,60,70,80},{0,1,2,3,"3.5",4,5}))</f>
        <v>4</v>
      </c>
      <c r="I8" s="79">
        <v>35</v>
      </c>
      <c r="J8" s="79">
        <v>13</v>
      </c>
      <c r="K8" s="62">
        <f t="shared" si="1"/>
        <v>48</v>
      </c>
      <c r="L8" s="62" t="str">
        <f>IF(K8="0","0",LOOKUP(K8,{0,25,30,37,45,52,60},{0,1,2,3,"3.5",4,5}))</f>
        <v>3.5</v>
      </c>
      <c r="M8" s="79">
        <v>41</v>
      </c>
      <c r="N8" s="79">
        <v>18</v>
      </c>
      <c r="O8" s="59">
        <f t="shared" si="8"/>
        <v>59</v>
      </c>
      <c r="P8" s="59">
        <f>IF(O8="0","0",LOOKUP(O8,{0,25,30,37,45,52,60},{0,1,2,3,"3.5",4,5}))</f>
        <v>4</v>
      </c>
      <c r="Q8" s="59">
        <v>30</v>
      </c>
      <c r="R8" s="59">
        <v>19</v>
      </c>
      <c r="S8" s="59">
        <f t="shared" si="9"/>
        <v>49</v>
      </c>
      <c r="T8" s="59" t="str">
        <f>IF(S8="0","0",LOOKUP(S8,{0,25,30,37,45,52,60},{0,1,2,3,"3.5",4,5}))</f>
        <v>3.5</v>
      </c>
      <c r="U8" s="79">
        <v>27</v>
      </c>
      <c r="V8" s="79">
        <v>14</v>
      </c>
      <c r="W8" s="59">
        <f t="shared" si="3"/>
        <v>41</v>
      </c>
      <c r="X8" s="59">
        <f>IF(W8="0","0",LOOKUP(W8,{0,25,30,37,45,52,60},{0,1,2,3,"3.5",4,5}))</f>
        <v>3</v>
      </c>
      <c r="Y8" s="79">
        <v>0</v>
      </c>
      <c r="Z8" s="79">
        <v>0</v>
      </c>
      <c r="AA8" s="59">
        <f t="shared" si="4"/>
        <v>0</v>
      </c>
      <c r="AB8" s="59">
        <f>IF(AA8="0","0",LOOKUP(AA8,{0,25,30,37,45,52,60},{0,1,2,3,"3.5",4,5}))</f>
        <v>0</v>
      </c>
      <c r="AC8" s="59" t="s">
        <v>785</v>
      </c>
      <c r="AD8" s="82">
        <f>IF(ISBLANK(X8)," ",IF(X8="0","0",LOOKUP(X8,{0,1,2,3,"3.5",4,5},{0,0,0,1,"1.5",2,3})))</f>
        <v>1</v>
      </c>
      <c r="AE8" s="77">
        <f t="shared" ref="AE8:AE13" si="11">IF(OR((F8=0),(H8=0),(L8=0),(P8=0),(T8=0),(AB8=0)),0,SUM(F8+H8+L8+P8+T8+AB8+AD8)/6)</f>
        <v>0</v>
      </c>
      <c r="AF8" s="82" t="str">
        <f t="shared" si="5"/>
        <v>F</v>
      </c>
      <c r="AG8" s="85" t="str">
        <f t="shared" si="6"/>
        <v>Fail</v>
      </c>
      <c r="AH8" s="40"/>
      <c r="AI8" s="53" t="str">
        <f>IF(F8="0","0",LOOKUP(F8,{0,1,2,3,"3.5",4,5},{"F","D","C","B","A-","A","A+"}))</f>
        <v>A</v>
      </c>
      <c r="AJ8" s="53" t="str">
        <f>IF(H8="0","0",LOOKUP(H8,{0,1,2,3,"3.5",4,5},{"F","D","C","B","A-","A","A+"}))</f>
        <v>A</v>
      </c>
      <c r="AK8" s="53" t="str">
        <f>IF(L8="0","0",LOOKUP(L8,{0,1,2,3,"3.5",4,5},{"F","D","C","B","A-","A","A+"}))</f>
        <v>A-</v>
      </c>
      <c r="AL8" s="53" t="str">
        <f>IF(P8="0","0",LOOKUP(P8,{0,1,2,3,"3.5",4,5},{"F","D","C","B","A-","A","A+"}))</f>
        <v>A</v>
      </c>
      <c r="AM8" s="53" t="str">
        <f>IF(T8="0","0",LOOKUP(T8,{0,1,2,3,"3.5",4,5},{"F","D","C","B","A-","A","A+"}))</f>
        <v>A-</v>
      </c>
      <c r="AN8" s="53" t="str">
        <f>IF(X8="0","0",LOOKUP(X8,{0,1,2,3,"3.5",4,5},{"F","D","C","B","A-","A","A+"}))</f>
        <v>B</v>
      </c>
      <c r="AO8" s="53" t="str">
        <f>IF(AB8="0","0",LOOKUP(AB8,{0,1,2,3,"3.5",4,5},{"F","D","C","B","A-","A","A+"}))</f>
        <v>F</v>
      </c>
      <c r="AP8" s="54">
        <f t="shared" si="7"/>
        <v>346</v>
      </c>
    </row>
    <row r="9" spans="1:42" ht="19.5" customHeight="1" x14ac:dyDescent="0.25">
      <c r="A9" s="86">
        <v>1005</v>
      </c>
      <c r="B9" s="87" t="s">
        <v>93</v>
      </c>
      <c r="C9" s="79">
        <v>33</v>
      </c>
      <c r="D9" s="79">
        <v>23</v>
      </c>
      <c r="E9" s="62">
        <f t="shared" si="0"/>
        <v>56</v>
      </c>
      <c r="F9" s="62">
        <f>IF(E9="0","0",LOOKUP(E9,{0,33,40,50,60,70,80},{0,1,2,3,"3.5",4,5}))</f>
        <v>3</v>
      </c>
      <c r="G9" s="59">
        <v>70</v>
      </c>
      <c r="H9" s="62">
        <f>IF(G9="0","0",LOOKUP(G9,{0,33,40,50,60,70,80},{0,1,2,3,"3.5",4,5}))</f>
        <v>4</v>
      </c>
      <c r="I9" s="79">
        <v>0</v>
      </c>
      <c r="J9" s="79">
        <v>0</v>
      </c>
      <c r="K9" s="62">
        <f t="shared" si="1"/>
        <v>0</v>
      </c>
      <c r="L9" s="62">
        <f>IF(K9="0","0",LOOKUP(K9,{0,25,30,37,45,52,60},{0,1,2,3,"3.5",4,5}))</f>
        <v>0</v>
      </c>
      <c r="M9" s="79">
        <v>0</v>
      </c>
      <c r="N9" s="79">
        <v>0</v>
      </c>
      <c r="O9" s="59">
        <f t="shared" si="8"/>
        <v>0</v>
      </c>
      <c r="P9" s="59">
        <f>IF(O9="0","0",LOOKUP(O9,{0,25,30,37,45,52,60},{0,1,2,3,"3.5",4,5}))</f>
        <v>0</v>
      </c>
      <c r="Q9" s="78">
        <v>0</v>
      </c>
      <c r="R9" s="78">
        <v>0</v>
      </c>
      <c r="S9" s="59">
        <f t="shared" ref="S9:S36" si="12">IF(OR((Q9&lt;13),(R9&lt;8)),0,SUM(Q9:R9))</f>
        <v>0</v>
      </c>
      <c r="T9" s="59">
        <f>IF(S9="0","0",LOOKUP(S9,{0,25,30,37,45,52,60},{0,1,2,3,"3.5",4,5}))</f>
        <v>0</v>
      </c>
      <c r="U9" s="79">
        <v>0</v>
      </c>
      <c r="V9" s="79">
        <v>0</v>
      </c>
      <c r="W9" s="59">
        <f t="shared" si="3"/>
        <v>0</v>
      </c>
      <c r="X9" s="59">
        <f>IF(W9="0","0",LOOKUP(W9,{0,25,30,37,45,52,60},{0,1,2,3,"3.5",4,5}))</f>
        <v>0</v>
      </c>
      <c r="Y9" s="79">
        <v>0</v>
      </c>
      <c r="Z9" s="79">
        <v>0</v>
      </c>
      <c r="AA9" s="59">
        <f t="shared" si="4"/>
        <v>0</v>
      </c>
      <c r="AB9" s="59">
        <f>IF(AA9="0","0",LOOKUP(AA9,{0,25,30,37,45,52,60},{0,1,2,3,"3.5",4,5}))</f>
        <v>0</v>
      </c>
      <c r="AC9" s="59" t="s">
        <v>785</v>
      </c>
      <c r="AD9" s="82">
        <f>IF(ISBLANK(X9)," ",IF(X9="0","0",LOOKUP(X9,{0,1,2,3,"3.5",4,5},{0,0,0,1,"1.5",2,3})))</f>
        <v>0</v>
      </c>
      <c r="AE9" s="77">
        <f t="shared" si="11"/>
        <v>0</v>
      </c>
      <c r="AF9" s="82" t="str">
        <f t="shared" si="5"/>
        <v>F</v>
      </c>
      <c r="AG9" s="85" t="str">
        <f t="shared" si="6"/>
        <v>Fail</v>
      </c>
      <c r="AH9" s="40"/>
      <c r="AI9" s="53" t="str">
        <f>IF(F9="0","0",LOOKUP(F9,{0,1,2,3,"3.5",4,5},{"F","D","C","B","A-","A","A+"}))</f>
        <v>B</v>
      </c>
      <c r="AJ9" s="53" t="str">
        <f>IF(H9="0","0",LOOKUP(H9,{0,1,2,3,"3.5",4,5},{"F","D","C","B","A-","A","A+"}))</f>
        <v>A</v>
      </c>
      <c r="AK9" s="53" t="str">
        <f>IF(L9="0","0",LOOKUP(L9,{0,1,2,3,"3.5",4,5},{"F","D","C","B","A-","A","A+"}))</f>
        <v>F</v>
      </c>
      <c r="AL9" s="53" t="str">
        <f>IF(P9="0","0",LOOKUP(P9,{0,1,2,3,"3.5",4,5},{"F","D","C","B","A-","A","A+"}))</f>
        <v>F</v>
      </c>
      <c r="AM9" s="53" t="str">
        <f>IF(T9="0","0",LOOKUP(T9,{0,1,2,3,"3.5",4,5},{"F","D","C","B","A-","A","A+"}))</f>
        <v>F</v>
      </c>
      <c r="AN9" s="53" t="str">
        <f>IF(X9="0","0",LOOKUP(X9,{0,1,2,3,"3.5",4,5},{"F","D","C","B","A-","A","A+"}))</f>
        <v>F</v>
      </c>
      <c r="AO9" s="53" t="str">
        <f>IF(AB9="0","0",LOOKUP(AB9,{0,1,2,3,"3.5",4,5},{"F","D","C","B","A-","A","A+"}))</f>
        <v>F</v>
      </c>
      <c r="AP9" s="54">
        <f t="shared" si="7"/>
        <v>126</v>
      </c>
    </row>
    <row r="10" spans="1:42" ht="19.5" customHeight="1" x14ac:dyDescent="0.25">
      <c r="A10" s="86">
        <v>1008</v>
      </c>
      <c r="B10" s="87" t="s">
        <v>94</v>
      </c>
      <c r="C10" s="79">
        <v>43</v>
      </c>
      <c r="D10" s="79">
        <v>19</v>
      </c>
      <c r="E10" s="62">
        <f t="shared" si="0"/>
        <v>62</v>
      </c>
      <c r="F10" s="62" t="str">
        <f>IF(E10="0","0",LOOKUP(E10,{0,33,40,50,60,70,80},{0,1,2,3,"3.5",4,5}))</f>
        <v>3.5</v>
      </c>
      <c r="G10" s="59">
        <v>81</v>
      </c>
      <c r="H10" s="62">
        <f>IF(G10="0","0",LOOKUP(G10,{0,33,40,50,60,70,80},{0,1,2,3,"3.5",4,5}))</f>
        <v>5</v>
      </c>
      <c r="I10" s="79">
        <v>0</v>
      </c>
      <c r="J10" s="79">
        <v>0</v>
      </c>
      <c r="K10" s="62">
        <f t="shared" si="1"/>
        <v>0</v>
      </c>
      <c r="L10" s="62">
        <f>IF(K10="0","0",LOOKUP(K10,{0,25,30,37,45,52,60},{0,1,2,3,"3.5",4,5}))</f>
        <v>0</v>
      </c>
      <c r="M10" s="79">
        <v>0</v>
      </c>
      <c r="N10" s="79">
        <v>0</v>
      </c>
      <c r="O10" s="59">
        <f t="shared" si="8"/>
        <v>0</v>
      </c>
      <c r="P10" s="59">
        <f>IF(O10="0","0",LOOKUP(O10,{0,25,30,37,45,52,60},{0,1,2,3,"3.5",4,5}))</f>
        <v>0</v>
      </c>
      <c r="Q10" s="78">
        <v>0</v>
      </c>
      <c r="R10" s="78">
        <v>0</v>
      </c>
      <c r="S10" s="59">
        <f t="shared" si="12"/>
        <v>0</v>
      </c>
      <c r="T10" s="59">
        <f>IF(S10="0","0",LOOKUP(S10,{0,25,30,37,45,52,60},{0,1,2,3,"3.5",4,5}))</f>
        <v>0</v>
      </c>
      <c r="U10" s="79">
        <v>0</v>
      </c>
      <c r="V10" s="79">
        <v>0</v>
      </c>
      <c r="W10" s="59">
        <f t="shared" si="3"/>
        <v>0</v>
      </c>
      <c r="X10" s="59">
        <f>IF(W10="0","0",LOOKUP(W10,{0,25,30,37,45,52,60},{0,1,2,3,"3.5",4,5}))</f>
        <v>0</v>
      </c>
      <c r="Y10" s="79">
        <v>0</v>
      </c>
      <c r="Z10" s="79">
        <v>0</v>
      </c>
      <c r="AA10" s="59">
        <f t="shared" si="4"/>
        <v>0</v>
      </c>
      <c r="AB10" s="59">
        <f>IF(AA10="0","0",LOOKUP(AA10,{0,25,30,37,45,52,60},{0,1,2,3,"3.5",4,5}))</f>
        <v>0</v>
      </c>
      <c r="AC10" s="59" t="s">
        <v>785</v>
      </c>
      <c r="AD10" s="82">
        <f>IF(ISBLANK(X10)," ",IF(X10="0","0",LOOKUP(X10,{0,1,2,3,"3.5",4,5},{0,0,0,1,"1.5",2,3})))</f>
        <v>0</v>
      </c>
      <c r="AE10" s="77">
        <f t="shared" si="11"/>
        <v>0</v>
      </c>
      <c r="AF10" s="82" t="str">
        <f t="shared" si="5"/>
        <v>F</v>
      </c>
      <c r="AG10" s="85" t="str">
        <f t="shared" si="6"/>
        <v>Fail</v>
      </c>
      <c r="AH10" s="40"/>
      <c r="AI10" s="53" t="str">
        <f>IF(F10="0","0",LOOKUP(F10,{0,1,2,3,"3.5",4,5},{"F","D","C","B","A-","A","A+"}))</f>
        <v>A-</v>
      </c>
      <c r="AJ10" s="53" t="str">
        <f>IF(H10="0","0",LOOKUP(H10,{0,1,2,3,"3.5",4,5},{"F","D","C","B","A-","A","A+"}))</f>
        <v>A+</v>
      </c>
      <c r="AK10" s="53" t="str">
        <f>IF(L10="0","0",LOOKUP(L10,{0,1,2,3,"3.5",4,5},{"F","D","C","B","A-","A","A+"}))</f>
        <v>F</v>
      </c>
      <c r="AL10" s="53" t="str">
        <f>IF(P10="0","0",LOOKUP(P10,{0,1,2,3,"3.5",4,5},{"F","D","C","B","A-","A","A+"}))</f>
        <v>F</v>
      </c>
      <c r="AM10" s="53" t="str">
        <f>IF(T10="0","0",LOOKUP(T10,{0,1,2,3,"3.5",4,5},{"F","D","C","B","A-","A","A+"}))</f>
        <v>F</v>
      </c>
      <c r="AN10" s="53" t="str">
        <f>IF(X10="0","0",LOOKUP(X10,{0,1,2,3,"3.5",4,5},{"F","D","C","B","A-","A","A+"}))</f>
        <v>F</v>
      </c>
      <c r="AO10" s="53" t="str">
        <f>IF(AB10="0","0",LOOKUP(AB10,{0,1,2,3,"3.5",4,5},{"F","D","C","B","A-","A","A+"}))</f>
        <v>F</v>
      </c>
      <c r="AP10" s="54">
        <f t="shared" si="7"/>
        <v>143</v>
      </c>
    </row>
    <row r="11" spans="1:42" ht="19.5" customHeight="1" x14ac:dyDescent="0.25">
      <c r="A11" s="86">
        <v>1009</v>
      </c>
      <c r="B11" s="87" t="s">
        <v>95</v>
      </c>
      <c r="C11" s="79">
        <v>44</v>
      </c>
      <c r="D11" s="79">
        <v>21</v>
      </c>
      <c r="E11" s="62">
        <f t="shared" si="0"/>
        <v>65</v>
      </c>
      <c r="F11" s="62" t="str">
        <f>IF(E11="0","0",LOOKUP(E11,{0,33,40,50,60,70,80},{0,1,2,3,"3.5",4,5}))</f>
        <v>3.5</v>
      </c>
      <c r="G11" s="59">
        <v>74</v>
      </c>
      <c r="H11" s="62">
        <f>IF(G11="0","0",LOOKUP(G11,{0,33,40,50,60,70,80},{0,1,2,3,"3.5",4,5}))</f>
        <v>4</v>
      </c>
      <c r="I11" s="79">
        <v>33</v>
      </c>
      <c r="J11" s="79">
        <v>16</v>
      </c>
      <c r="K11" s="62">
        <f t="shared" si="1"/>
        <v>49</v>
      </c>
      <c r="L11" s="62" t="str">
        <f>IF(K11="0","0",LOOKUP(K11,{0,25,30,37,45,52,60},{0,1,2,3,"3.5",4,5}))</f>
        <v>3.5</v>
      </c>
      <c r="M11" s="79">
        <v>12</v>
      </c>
      <c r="N11" s="79">
        <v>9</v>
      </c>
      <c r="O11" s="59">
        <f t="shared" si="8"/>
        <v>0</v>
      </c>
      <c r="P11" s="59">
        <f>IF(O11="0","0",LOOKUP(O11,{0,25,30,37,45,52,60},{0,1,2,3,"3.5",4,5}))</f>
        <v>0</v>
      </c>
      <c r="Q11" s="78">
        <v>0</v>
      </c>
      <c r="R11" s="78">
        <v>0</v>
      </c>
      <c r="S11" s="59">
        <f t="shared" si="12"/>
        <v>0</v>
      </c>
      <c r="T11" s="59">
        <f>IF(S11="0","0",LOOKUP(S11,{0,25,30,37,45,52,60},{0,1,2,3,"3.5",4,5}))</f>
        <v>0</v>
      </c>
      <c r="U11" s="79">
        <v>0</v>
      </c>
      <c r="V11" s="79">
        <v>9</v>
      </c>
      <c r="W11" s="59">
        <f t="shared" si="3"/>
        <v>0</v>
      </c>
      <c r="X11" s="59">
        <f>IF(W11="0","0",LOOKUP(W11,{0,25,30,37,45,52,60},{0,1,2,3,"3.5",4,5}))</f>
        <v>0</v>
      </c>
      <c r="Y11" s="79">
        <v>0</v>
      </c>
      <c r="Z11" s="79">
        <v>0</v>
      </c>
      <c r="AA11" s="59">
        <f t="shared" si="4"/>
        <v>0</v>
      </c>
      <c r="AB11" s="59">
        <f>IF(AA11="0","0",LOOKUP(AA11,{0,25,30,37,45,52,60},{0,1,2,3,"3.5",4,5}))</f>
        <v>0</v>
      </c>
      <c r="AC11" s="59" t="s">
        <v>785</v>
      </c>
      <c r="AD11" s="82">
        <f>IF(ISBLANK(X11)," ",IF(X11="0","0",LOOKUP(X11,{0,1,2,3,"3.5",4,5},{0,0,0,1,"1.5",2,3})))</f>
        <v>0</v>
      </c>
      <c r="AE11" s="77">
        <f t="shared" si="11"/>
        <v>0</v>
      </c>
      <c r="AF11" s="82" t="str">
        <f t="shared" si="5"/>
        <v>F</v>
      </c>
      <c r="AG11" s="85" t="str">
        <f t="shared" si="6"/>
        <v>Fail</v>
      </c>
      <c r="AH11" s="40"/>
      <c r="AI11" s="53" t="str">
        <f>IF(F11="0","0",LOOKUP(F11,{0,1,2,3,"3.5",4,5},{"F","D","C","B","A-","A","A+"}))</f>
        <v>A-</v>
      </c>
      <c r="AJ11" s="53" t="str">
        <f>IF(H11="0","0",LOOKUP(H11,{0,1,2,3,"3.5",4,5},{"F","D","C","B","A-","A","A+"}))</f>
        <v>A</v>
      </c>
      <c r="AK11" s="53" t="str">
        <f>IF(L11="0","0",LOOKUP(L11,{0,1,2,3,"3.5",4,5},{"F","D","C","B","A-","A","A+"}))</f>
        <v>A-</v>
      </c>
      <c r="AL11" s="53" t="str">
        <f>IF(P11="0","0",LOOKUP(P11,{0,1,2,3,"3.5",4,5},{"F","D","C","B","A-","A","A+"}))</f>
        <v>F</v>
      </c>
      <c r="AM11" s="53" t="str">
        <f>IF(T11="0","0",LOOKUP(T11,{0,1,2,3,"3.5",4,5},{"F","D","C","B","A-","A","A+"}))</f>
        <v>F</v>
      </c>
      <c r="AN11" s="53" t="str">
        <f>IF(X11="0","0",LOOKUP(X11,{0,1,2,3,"3.5",4,5},{"F","D","C","B","A-","A","A+"}))</f>
        <v>F</v>
      </c>
      <c r="AO11" s="53" t="str">
        <f>IF(AB11="0","0",LOOKUP(AB11,{0,1,2,3,"3.5",4,5},{"F","D","C","B","A-","A","A+"}))</f>
        <v>F</v>
      </c>
      <c r="AP11" s="54">
        <f t="shared" si="7"/>
        <v>188</v>
      </c>
    </row>
    <row r="12" spans="1:42" ht="19.5" customHeight="1" x14ac:dyDescent="0.25">
      <c r="A12" s="86">
        <v>1010</v>
      </c>
      <c r="B12" s="87" t="s">
        <v>96</v>
      </c>
      <c r="C12" s="79">
        <v>53</v>
      </c>
      <c r="D12" s="79">
        <v>22</v>
      </c>
      <c r="E12" s="62">
        <f t="shared" si="0"/>
        <v>75</v>
      </c>
      <c r="F12" s="62">
        <f>IF(E12="0","0",LOOKUP(E12,{0,33,40,50,60,70,80},{0,1,2,3,"3.5",4,5}))</f>
        <v>4</v>
      </c>
      <c r="G12" s="59">
        <v>61</v>
      </c>
      <c r="H12" s="62" t="str">
        <f>IF(G12="0","0",LOOKUP(G12,{0,33,40,50,60,70,80},{0,1,2,3,"3.5",4,5}))</f>
        <v>3.5</v>
      </c>
      <c r="I12" s="79">
        <v>30</v>
      </c>
      <c r="J12" s="79">
        <v>16</v>
      </c>
      <c r="K12" s="62">
        <f t="shared" si="1"/>
        <v>46</v>
      </c>
      <c r="L12" s="62" t="str">
        <f>IF(K12="0","0",LOOKUP(K12,{0,25,30,37,45,52,60},{0,1,2,3,"3.5",4,5}))</f>
        <v>3.5</v>
      </c>
      <c r="M12" s="79">
        <v>37</v>
      </c>
      <c r="N12" s="79">
        <v>12</v>
      </c>
      <c r="O12" s="59">
        <f t="shared" si="8"/>
        <v>49</v>
      </c>
      <c r="P12" s="59" t="str">
        <f>IF(O12="0","0",LOOKUP(O12,{0,25,30,37,45,52,60},{0,1,2,3,"3.5",4,5}))</f>
        <v>3.5</v>
      </c>
      <c r="Q12" s="59">
        <v>27</v>
      </c>
      <c r="R12" s="59">
        <v>18</v>
      </c>
      <c r="S12" s="59">
        <f t="shared" si="12"/>
        <v>45</v>
      </c>
      <c r="T12" s="59" t="str">
        <f>IF(S12="0","0",LOOKUP(S12,{0,25,30,37,45,52,60},{0,1,2,3,"3.5",4,5}))</f>
        <v>3.5</v>
      </c>
      <c r="U12" s="79">
        <v>12</v>
      </c>
      <c r="V12" s="79">
        <v>11</v>
      </c>
      <c r="W12" s="59">
        <f t="shared" si="3"/>
        <v>0</v>
      </c>
      <c r="X12" s="59">
        <f>IF(W12="0","0",LOOKUP(W12,{0,25,30,37,45,52,60},{0,1,2,3,"3.5",4,5}))</f>
        <v>0</v>
      </c>
      <c r="Y12" s="79">
        <v>23</v>
      </c>
      <c r="Z12" s="79">
        <v>13</v>
      </c>
      <c r="AA12" s="59">
        <f t="shared" si="4"/>
        <v>36</v>
      </c>
      <c r="AB12" s="59">
        <f>IF(AA12="0","0",LOOKUP(AA12,{0,25,30,37,45,52,60},{0,1,2,3,"3.5",4,5}))</f>
        <v>2</v>
      </c>
      <c r="AC12" s="59" t="s">
        <v>785</v>
      </c>
      <c r="AD12" s="82">
        <f>IF(ISBLANK(X12)," ",IF(X12="0","0",LOOKUP(X12,{0,1,2,3,"3.5",4,5},{0,0,0,1,"1.5",2,3})))</f>
        <v>0</v>
      </c>
      <c r="AE12" s="77">
        <f t="shared" si="11"/>
        <v>3.3333333333333335</v>
      </c>
      <c r="AF12" s="82" t="str">
        <f t="shared" si="5"/>
        <v>B</v>
      </c>
      <c r="AG12" s="85" t="str">
        <f t="shared" si="6"/>
        <v>Average Result</v>
      </c>
      <c r="AH12" s="40"/>
      <c r="AI12" s="53" t="str">
        <f>IF(F12="0","0",LOOKUP(F12,{0,1,2,3,"3.5",4,5},{"F","D","C","B","A-","A","A+"}))</f>
        <v>A</v>
      </c>
      <c r="AJ12" s="53" t="str">
        <f>IF(H12="0","0",LOOKUP(H12,{0,1,2,3,"3.5",4,5},{"F","D","C","B","A-","A","A+"}))</f>
        <v>A-</v>
      </c>
      <c r="AK12" s="53" t="str">
        <f>IF(L12="0","0",LOOKUP(L12,{0,1,2,3,"3.5",4,5},{"F","D","C","B","A-","A","A+"}))</f>
        <v>A-</v>
      </c>
      <c r="AL12" s="53" t="str">
        <f>IF(P12="0","0",LOOKUP(P12,{0,1,2,3,"3.5",4,5},{"F","D","C","B","A-","A","A+"}))</f>
        <v>A-</v>
      </c>
      <c r="AM12" s="53" t="str">
        <f>IF(T12="0","0",LOOKUP(T12,{0,1,2,3,"3.5",4,5},{"F","D","C","B","A-","A","A+"}))</f>
        <v>A-</v>
      </c>
      <c r="AN12" s="53" t="str">
        <f>IF(X12="0","0",LOOKUP(X12,{0,1,2,3,"3.5",4,5},{"F","D","C","B","A-","A","A+"}))</f>
        <v>F</v>
      </c>
      <c r="AO12" s="53" t="str">
        <f>IF(AB12="0","0",LOOKUP(AB12,{0,1,2,3,"3.5",4,5},{"F","D","C","B","A-","A","A+"}))</f>
        <v>C</v>
      </c>
      <c r="AP12" s="54">
        <f t="shared" si="7"/>
        <v>312</v>
      </c>
    </row>
    <row r="13" spans="1:42" ht="19.5" customHeight="1" x14ac:dyDescent="0.25">
      <c r="A13" s="86">
        <v>1011</v>
      </c>
      <c r="B13" s="87" t="s">
        <v>97</v>
      </c>
      <c r="C13" s="79">
        <v>50</v>
      </c>
      <c r="D13" s="79">
        <v>22</v>
      </c>
      <c r="E13" s="62">
        <f t="shared" si="0"/>
        <v>72</v>
      </c>
      <c r="F13" s="62">
        <f>IF(E13="0","0",LOOKUP(E13,{0,33,40,50,60,70,80},{0,1,2,3,"3.5",4,5}))</f>
        <v>4</v>
      </c>
      <c r="G13" s="59">
        <v>54</v>
      </c>
      <c r="H13" s="62">
        <f>IF(G13="0","0",LOOKUP(G13,{0,33,40,50,60,70,80},{0,1,2,3,"3.5",4,5}))</f>
        <v>3</v>
      </c>
      <c r="I13" s="79">
        <v>34</v>
      </c>
      <c r="J13" s="79">
        <v>16</v>
      </c>
      <c r="K13" s="62">
        <f t="shared" si="1"/>
        <v>50</v>
      </c>
      <c r="L13" s="62" t="str">
        <f>IF(K13="0","0",LOOKUP(K13,{0,25,30,37,45,52,60},{0,1,2,3,"3.5",4,5}))</f>
        <v>3.5</v>
      </c>
      <c r="M13" s="79">
        <v>28</v>
      </c>
      <c r="N13" s="79">
        <v>11</v>
      </c>
      <c r="O13" s="59">
        <f t="shared" si="8"/>
        <v>39</v>
      </c>
      <c r="P13" s="59">
        <f>IF(O13="0","0",LOOKUP(O13,{0,25,30,37,45,52,60},{0,1,2,3,"3.5",4,5}))</f>
        <v>3</v>
      </c>
      <c r="Q13" s="59">
        <v>17</v>
      </c>
      <c r="R13" s="59">
        <v>16</v>
      </c>
      <c r="S13" s="59">
        <f t="shared" si="12"/>
        <v>33</v>
      </c>
      <c r="T13" s="59">
        <f>IF(S13="0","0",LOOKUP(S13,{0,25,30,37,45,52,60},{0,1,2,3,"3.5",4,5}))</f>
        <v>2</v>
      </c>
      <c r="U13" s="79">
        <v>18</v>
      </c>
      <c r="V13" s="79">
        <v>13</v>
      </c>
      <c r="W13" s="59">
        <f t="shared" si="3"/>
        <v>31</v>
      </c>
      <c r="X13" s="59">
        <f>IF(W13="0","0",LOOKUP(W13,{0,25,30,37,45,52,60},{0,1,2,3,"3.5",4,5}))</f>
        <v>2</v>
      </c>
      <c r="Y13" s="79">
        <v>16</v>
      </c>
      <c r="Z13" s="79">
        <v>14</v>
      </c>
      <c r="AA13" s="59">
        <f t="shared" si="4"/>
        <v>30</v>
      </c>
      <c r="AB13" s="59">
        <f>IF(AA13="0","0",LOOKUP(AA13,{0,25,30,37,45,52,60},{0,1,2,3,"3.5",4,5}))</f>
        <v>2</v>
      </c>
      <c r="AC13" s="59" t="s">
        <v>785</v>
      </c>
      <c r="AD13" s="82">
        <f>IF(ISBLANK(X13)," ",IF(X13="0","0",LOOKUP(X13,{0,1,2,3,"3.5",4,5},{0,0,0,1,"1.5",2,3})))</f>
        <v>0</v>
      </c>
      <c r="AE13" s="77">
        <f t="shared" si="11"/>
        <v>2.9166666666666665</v>
      </c>
      <c r="AF13" s="82" t="str">
        <f t="shared" si="5"/>
        <v>C</v>
      </c>
      <c r="AG13" s="85" t="str">
        <f t="shared" si="6"/>
        <v>Bellow Average Result</v>
      </c>
      <c r="AH13" s="40"/>
      <c r="AI13" s="53" t="str">
        <f>IF(F13="0","0",LOOKUP(F13,{0,1,2,3,"3.5",4,5},{"F","D","C","B","A-","A","A+"}))</f>
        <v>A</v>
      </c>
      <c r="AJ13" s="53" t="str">
        <f>IF(H13="0","0",LOOKUP(H13,{0,1,2,3,"3.5",4,5},{"F","D","C","B","A-","A","A+"}))</f>
        <v>B</v>
      </c>
      <c r="AK13" s="53" t="str">
        <f>IF(L13="0","0",LOOKUP(L13,{0,1,2,3,"3.5",4,5},{"F","D","C","B","A-","A","A+"}))</f>
        <v>A-</v>
      </c>
      <c r="AL13" s="53" t="str">
        <f>IF(P13="0","0",LOOKUP(P13,{0,1,2,3,"3.5",4,5},{"F","D","C","B","A-","A","A+"}))</f>
        <v>B</v>
      </c>
      <c r="AM13" s="53" t="str">
        <f>IF(T13="0","0",LOOKUP(T13,{0,1,2,3,"3.5",4,5},{"F","D","C","B","A-","A","A+"}))</f>
        <v>C</v>
      </c>
      <c r="AN13" s="53" t="str">
        <f>IF(X13="0","0",LOOKUP(X13,{0,1,2,3,"3.5",4,5},{"F","D","C","B","A-","A","A+"}))</f>
        <v>C</v>
      </c>
      <c r="AO13" s="53" t="str">
        <f>IF(AB13="0","0",LOOKUP(AB13,{0,1,2,3,"3.5",4,5},{"F","D","C","B","A-","A","A+"}))</f>
        <v>C</v>
      </c>
      <c r="AP13" s="54">
        <f t="shared" si="7"/>
        <v>309</v>
      </c>
    </row>
    <row r="14" spans="1:42" ht="19.5" customHeight="1" x14ac:dyDescent="0.25">
      <c r="A14" s="86">
        <v>1012</v>
      </c>
      <c r="B14" s="87" t="s">
        <v>98</v>
      </c>
      <c r="C14" s="79">
        <v>42</v>
      </c>
      <c r="D14" s="79">
        <v>25</v>
      </c>
      <c r="E14" s="62">
        <f t="shared" si="0"/>
        <v>67</v>
      </c>
      <c r="F14" s="62" t="str">
        <f>IF(E14="0","0",LOOKUP(E14,{0,33,40,50,60,70,80},{0,1,2,3,"3.5",4,5}))</f>
        <v>3.5</v>
      </c>
      <c r="G14" s="59">
        <v>76</v>
      </c>
      <c r="H14" s="62">
        <f>IF(G14="0","0",LOOKUP(G14,{0,33,40,50,60,70,80},{0,1,2,3,"3.5",4,5}))</f>
        <v>4</v>
      </c>
      <c r="I14" s="79">
        <v>36</v>
      </c>
      <c r="J14" s="79">
        <v>20</v>
      </c>
      <c r="K14" s="62">
        <f t="shared" si="1"/>
        <v>56</v>
      </c>
      <c r="L14" s="62">
        <f>IF(K14="0","0",LOOKUP(K14,{0,25,30,37,45,52,60},{0,1,2,3,"3.5",4,5}))</f>
        <v>4</v>
      </c>
      <c r="M14" s="79">
        <v>42</v>
      </c>
      <c r="N14" s="79">
        <v>17</v>
      </c>
      <c r="O14" s="59">
        <f t="shared" si="8"/>
        <v>59</v>
      </c>
      <c r="P14" s="59">
        <f>IF(O14="0","0",LOOKUP(O14,{0,25,30,37,45,52,60},{0,1,2,3,"3.5",4,5}))</f>
        <v>4</v>
      </c>
      <c r="Q14" s="59">
        <v>28</v>
      </c>
      <c r="R14" s="59">
        <v>16</v>
      </c>
      <c r="S14" s="59">
        <f t="shared" si="12"/>
        <v>44</v>
      </c>
      <c r="T14" s="59">
        <f>IF(S14="0","0",LOOKUP(S14,{0,25,30,37,45,52,60},{0,1,2,3,"3.5",4,5}))</f>
        <v>3</v>
      </c>
      <c r="U14" s="79">
        <v>28</v>
      </c>
      <c r="V14" s="79">
        <v>11</v>
      </c>
      <c r="W14" s="59">
        <f t="shared" si="3"/>
        <v>39</v>
      </c>
      <c r="X14" s="59">
        <f>IF(W14="0","0",LOOKUP(W14,{0,25,30,37,45,52,60},{0,1,2,3,"3.5",4,5}))</f>
        <v>3</v>
      </c>
      <c r="Y14" s="79">
        <v>0</v>
      </c>
      <c r="Z14" s="79">
        <v>0</v>
      </c>
      <c r="AA14" s="59">
        <f t="shared" si="4"/>
        <v>0</v>
      </c>
      <c r="AB14" s="59">
        <f>IF(AA14="0","0",LOOKUP(AA14,{0,25,30,37,45,52,60},{0,1,2,3,"3.5",4,5}))</f>
        <v>0</v>
      </c>
      <c r="AC14" s="59" t="s">
        <v>786</v>
      </c>
      <c r="AD14" s="82">
        <f>IF(ISBLANK(AB14)," ",IF(AB14="0","0",LOOKUP(AB14,{0,1,2,3,"3.5",4,5},{0,0,0,1,"1.5",2,3})))</f>
        <v>0</v>
      </c>
      <c r="AE14" s="77">
        <f t="shared" ref="AE14:AE15" si="13">IF(OR((F14=0),(H14=0),(L14=0),(P14=0),(T14=0),(X14=0)),0,SUM(F14+H14+L14+P14+T14+X14+AD14)/6)</f>
        <v>3.5833333333333335</v>
      </c>
      <c r="AF14" s="82" t="str">
        <f t="shared" si="5"/>
        <v>A-</v>
      </c>
      <c r="AG14" s="85" t="str">
        <f t="shared" si="6"/>
        <v>Good Result</v>
      </c>
      <c r="AH14" s="40"/>
      <c r="AI14" s="53" t="str">
        <f>IF(F14="0","0",LOOKUP(F14,{0,1,2,3,"3.5",4,5},{"F","D","C","B","A-","A","A+"}))</f>
        <v>A-</v>
      </c>
      <c r="AJ14" s="53" t="str">
        <f>IF(H14="0","0",LOOKUP(H14,{0,1,2,3,"3.5",4,5},{"F","D","C","B","A-","A","A+"}))</f>
        <v>A</v>
      </c>
      <c r="AK14" s="53" t="str">
        <f>IF(L14="0","0",LOOKUP(L14,{0,1,2,3,"3.5",4,5},{"F","D","C","B","A-","A","A+"}))</f>
        <v>A</v>
      </c>
      <c r="AL14" s="53" t="str">
        <f>IF(P14="0","0",LOOKUP(P14,{0,1,2,3,"3.5",4,5},{"F","D","C","B","A-","A","A+"}))</f>
        <v>A</v>
      </c>
      <c r="AM14" s="53" t="str">
        <f>IF(T14="0","0",LOOKUP(T14,{0,1,2,3,"3.5",4,5},{"F","D","C","B","A-","A","A+"}))</f>
        <v>B</v>
      </c>
      <c r="AN14" s="53" t="str">
        <f>IF(X14="0","0",LOOKUP(X14,{0,1,2,3,"3.5",4,5},{"F","D","C","B","A-","A","A+"}))</f>
        <v>B</v>
      </c>
      <c r="AO14" s="53" t="str">
        <f>IF(AB14="0","0",LOOKUP(AB14,{0,1,2,3,"3.5",4,5},{"F","D","C","B","A-","A","A+"}))</f>
        <v>F</v>
      </c>
      <c r="AP14" s="54">
        <f t="shared" si="7"/>
        <v>341</v>
      </c>
    </row>
    <row r="15" spans="1:42" ht="19.5" customHeight="1" x14ac:dyDescent="0.25">
      <c r="A15" s="86">
        <v>1013</v>
      </c>
      <c r="B15" s="87" t="s">
        <v>99</v>
      </c>
      <c r="C15" s="79">
        <v>47</v>
      </c>
      <c r="D15" s="79">
        <v>25</v>
      </c>
      <c r="E15" s="62">
        <f t="shared" si="0"/>
        <v>72</v>
      </c>
      <c r="F15" s="62">
        <f>IF(E15="0","0",LOOKUP(E15,{0,33,40,50,60,70,80},{0,1,2,3,"3.5",4,5}))</f>
        <v>4</v>
      </c>
      <c r="G15" s="59">
        <v>76</v>
      </c>
      <c r="H15" s="62">
        <f>IF(G15="0","0",LOOKUP(G15,{0,33,40,50,60,70,80},{0,1,2,3,"3.5",4,5}))</f>
        <v>4</v>
      </c>
      <c r="I15" s="79">
        <v>36</v>
      </c>
      <c r="J15" s="79">
        <v>20</v>
      </c>
      <c r="K15" s="62">
        <f t="shared" si="1"/>
        <v>56</v>
      </c>
      <c r="L15" s="62">
        <f>IF(K15="0","0",LOOKUP(K15,{0,25,30,37,45,52,60},{0,1,2,3,"3.5",4,5}))</f>
        <v>4</v>
      </c>
      <c r="M15" s="79">
        <v>44</v>
      </c>
      <c r="N15" s="79">
        <v>17</v>
      </c>
      <c r="O15" s="59">
        <f t="shared" si="8"/>
        <v>61</v>
      </c>
      <c r="P15" s="59">
        <f>IF(O15="0","0",LOOKUP(O15,{0,25,30,37,45,52,60},{0,1,2,3,"3.5",4,5}))</f>
        <v>5</v>
      </c>
      <c r="Q15" s="59">
        <v>24</v>
      </c>
      <c r="R15" s="59">
        <v>16</v>
      </c>
      <c r="S15" s="59">
        <f t="shared" si="12"/>
        <v>40</v>
      </c>
      <c r="T15" s="59">
        <f>IF(S15="0","0",LOOKUP(S15,{0,25,30,37,45,52,60},{0,1,2,3,"3.5",4,5}))</f>
        <v>3</v>
      </c>
      <c r="U15" s="79">
        <v>24</v>
      </c>
      <c r="V15" s="79">
        <v>9</v>
      </c>
      <c r="W15" s="59">
        <f t="shared" si="3"/>
        <v>33</v>
      </c>
      <c r="X15" s="59">
        <f>IF(W15="0","0",LOOKUP(W15,{0,25,30,37,45,52,60},{0,1,2,3,"3.5",4,5}))</f>
        <v>2</v>
      </c>
      <c r="Y15" s="79">
        <v>0</v>
      </c>
      <c r="Z15" s="79">
        <v>0</v>
      </c>
      <c r="AA15" s="59">
        <f t="shared" si="4"/>
        <v>0</v>
      </c>
      <c r="AB15" s="59">
        <f>IF(AA15="0","0",LOOKUP(AA15,{0,25,30,37,45,52,60},{0,1,2,3,"3.5",4,5}))</f>
        <v>0</v>
      </c>
      <c r="AC15" s="59" t="s">
        <v>786</v>
      </c>
      <c r="AD15" s="82">
        <f>IF(ISBLANK(AB15)," ",IF(AB15="0","0",LOOKUP(AB15,{0,1,2,3,"3.5",4,5},{0,0,0,1,"1.5",2,3})))</f>
        <v>0</v>
      </c>
      <c r="AE15" s="77">
        <f t="shared" si="13"/>
        <v>3.6666666666666665</v>
      </c>
      <c r="AF15" s="82" t="str">
        <f t="shared" si="5"/>
        <v>A-</v>
      </c>
      <c r="AG15" s="85" t="str">
        <f t="shared" si="6"/>
        <v>Good Result</v>
      </c>
      <c r="AH15" s="40"/>
      <c r="AI15" s="53" t="str">
        <f>IF(F15="0","0",LOOKUP(F15,{0,1,2,3,"3.5",4,5},{"F","D","C","B","A-","A","A+"}))</f>
        <v>A</v>
      </c>
      <c r="AJ15" s="53" t="str">
        <f>IF(H15="0","0",LOOKUP(H15,{0,1,2,3,"3.5",4,5},{"F","D","C","B","A-","A","A+"}))</f>
        <v>A</v>
      </c>
      <c r="AK15" s="53" t="str">
        <f>IF(L15="0","0",LOOKUP(L15,{0,1,2,3,"3.5",4,5},{"F","D","C","B","A-","A","A+"}))</f>
        <v>A</v>
      </c>
      <c r="AL15" s="53" t="str">
        <f>IF(P15="0","0",LOOKUP(P15,{0,1,2,3,"3.5",4,5},{"F","D","C","B","A-","A","A+"}))</f>
        <v>A+</v>
      </c>
      <c r="AM15" s="53" t="str">
        <f>IF(T15="0","0",LOOKUP(T15,{0,1,2,3,"3.5",4,5},{"F","D","C","B","A-","A","A+"}))</f>
        <v>B</v>
      </c>
      <c r="AN15" s="53" t="str">
        <f>IF(X15="0","0",LOOKUP(X15,{0,1,2,3,"3.5",4,5},{"F","D","C","B","A-","A","A+"}))</f>
        <v>C</v>
      </c>
      <c r="AO15" s="53" t="str">
        <f>IF(AB15="0","0",LOOKUP(AB15,{0,1,2,3,"3.5",4,5},{"F","D","C","B","A-","A","A+"}))</f>
        <v>F</v>
      </c>
      <c r="AP15" s="54">
        <f t="shared" si="7"/>
        <v>338</v>
      </c>
    </row>
    <row r="16" spans="1:42" ht="19.5" customHeight="1" x14ac:dyDescent="0.25">
      <c r="A16" s="86">
        <v>1014</v>
      </c>
      <c r="B16" s="87" t="s">
        <v>100</v>
      </c>
      <c r="C16" s="79">
        <v>48</v>
      </c>
      <c r="D16" s="79">
        <v>22</v>
      </c>
      <c r="E16" s="62">
        <f t="shared" si="0"/>
        <v>70</v>
      </c>
      <c r="F16" s="62">
        <f>IF(E16="0","0",LOOKUP(E16,{0,33,40,50,60,70,80},{0,1,2,3,"3.5",4,5}))</f>
        <v>4</v>
      </c>
      <c r="G16" s="59">
        <v>70</v>
      </c>
      <c r="H16" s="62">
        <f>IF(G16="0","0",LOOKUP(G16,{0,33,40,50,60,70,80},{0,1,2,3,"3.5",4,5}))</f>
        <v>4</v>
      </c>
      <c r="I16" s="79">
        <v>35</v>
      </c>
      <c r="J16" s="79">
        <v>18</v>
      </c>
      <c r="K16" s="62">
        <f t="shared" si="1"/>
        <v>53</v>
      </c>
      <c r="L16" s="62">
        <f>IF(K16="0","0",LOOKUP(K16,{0,25,30,37,45,52,60},{0,1,2,3,"3.5",4,5}))</f>
        <v>4</v>
      </c>
      <c r="M16" s="79">
        <v>32</v>
      </c>
      <c r="N16" s="79">
        <v>13</v>
      </c>
      <c r="O16" s="59">
        <f t="shared" si="8"/>
        <v>45</v>
      </c>
      <c r="P16" s="59" t="str">
        <f>IF(O16="0","0",LOOKUP(O16,{0,25,30,37,45,52,60},{0,1,2,3,"3.5",4,5}))</f>
        <v>3.5</v>
      </c>
      <c r="Q16" s="59">
        <v>28</v>
      </c>
      <c r="R16" s="59">
        <v>13</v>
      </c>
      <c r="S16" s="59">
        <f t="shared" si="12"/>
        <v>41</v>
      </c>
      <c r="T16" s="59">
        <f>IF(S16="0","0",LOOKUP(S16,{0,25,30,37,45,52,60},{0,1,2,3,"3.5",4,5}))</f>
        <v>3</v>
      </c>
      <c r="U16" s="79">
        <v>4</v>
      </c>
      <c r="V16" s="79">
        <v>6</v>
      </c>
      <c r="W16" s="59">
        <f t="shared" si="3"/>
        <v>0</v>
      </c>
      <c r="X16" s="59">
        <f>IF(W16="0","0",LOOKUP(W16,{0,25,30,37,45,52,60},{0,1,2,3,"3.5",4,5}))</f>
        <v>0</v>
      </c>
      <c r="Y16" s="79">
        <v>35</v>
      </c>
      <c r="Z16" s="79">
        <v>9</v>
      </c>
      <c r="AA16" s="59">
        <f t="shared" si="4"/>
        <v>44</v>
      </c>
      <c r="AB16" s="59">
        <f>IF(AA16="0","0",LOOKUP(AA16,{0,25,30,37,45,52,60},{0,1,2,3,"3.5",4,5}))</f>
        <v>3</v>
      </c>
      <c r="AC16" s="59" t="s">
        <v>785</v>
      </c>
      <c r="AD16" s="82">
        <f>IF(ISBLANK(X16)," ",IF(X16="0","0",LOOKUP(X16,{0,1,2,3,"3.5",4,5},{0,0,0,1,"1.5",2,3})))</f>
        <v>0</v>
      </c>
      <c r="AE16" s="77">
        <f t="shared" ref="AE16:AE17" si="14">IF(OR((F16=0),(H16=0),(L16=0),(P16=0),(T16=0),(AB16=0)),0,SUM(F16+H16+L16+P16+T16+AB16+AD16)/6)</f>
        <v>3.5833333333333335</v>
      </c>
      <c r="AF16" s="82" t="str">
        <f t="shared" si="5"/>
        <v>A-</v>
      </c>
      <c r="AG16" s="85" t="str">
        <f t="shared" si="6"/>
        <v>Good Result</v>
      </c>
      <c r="AH16" s="40"/>
      <c r="AI16" s="53" t="str">
        <f>IF(F16="0","0",LOOKUP(F16,{0,1,2,3,"3.5",4,5},{"F","D","C","B","A-","A","A+"}))</f>
        <v>A</v>
      </c>
      <c r="AJ16" s="53" t="str">
        <f>IF(H16="0","0",LOOKUP(H16,{0,1,2,3,"3.5",4,5},{"F","D","C","B","A-","A","A+"}))</f>
        <v>A</v>
      </c>
      <c r="AK16" s="53" t="str">
        <f>IF(L16="0","0",LOOKUP(L16,{0,1,2,3,"3.5",4,5},{"F","D","C","B","A-","A","A+"}))</f>
        <v>A</v>
      </c>
      <c r="AL16" s="53" t="str">
        <f>IF(P16="0","0",LOOKUP(P16,{0,1,2,3,"3.5",4,5},{"F","D","C","B","A-","A","A+"}))</f>
        <v>A-</v>
      </c>
      <c r="AM16" s="53" t="str">
        <f>IF(T16="0","0",LOOKUP(T16,{0,1,2,3,"3.5",4,5},{"F","D","C","B","A-","A","A+"}))</f>
        <v>B</v>
      </c>
      <c r="AN16" s="53" t="str">
        <f>IF(X16="0","0",LOOKUP(X16,{0,1,2,3,"3.5",4,5},{"F","D","C","B","A-","A","A+"}))</f>
        <v>F</v>
      </c>
      <c r="AO16" s="53" t="str">
        <f>IF(AB16="0","0",LOOKUP(AB16,{0,1,2,3,"3.5",4,5},{"F","D","C","B","A-","A","A+"}))</f>
        <v>B</v>
      </c>
      <c r="AP16" s="54">
        <f t="shared" si="7"/>
        <v>323</v>
      </c>
    </row>
    <row r="17" spans="1:42" ht="19.5" customHeight="1" x14ac:dyDescent="0.25">
      <c r="A17" s="86">
        <v>1015</v>
      </c>
      <c r="B17" s="87" t="s">
        <v>101</v>
      </c>
      <c r="C17" s="79">
        <v>47</v>
      </c>
      <c r="D17" s="79">
        <v>24</v>
      </c>
      <c r="E17" s="62">
        <f t="shared" si="0"/>
        <v>71</v>
      </c>
      <c r="F17" s="62">
        <f>IF(E17="0","0",LOOKUP(E17,{0,33,40,50,60,70,80},{0,1,2,3,"3.5",4,5}))</f>
        <v>4</v>
      </c>
      <c r="G17" s="59">
        <v>83</v>
      </c>
      <c r="H17" s="62">
        <f>IF(G17="0","0",LOOKUP(G17,{0,33,40,50,60,70,80},{0,1,2,3,"3.5",4,5}))</f>
        <v>5</v>
      </c>
      <c r="I17" s="79">
        <v>35</v>
      </c>
      <c r="J17" s="79">
        <v>19</v>
      </c>
      <c r="K17" s="62">
        <f t="shared" si="1"/>
        <v>54</v>
      </c>
      <c r="L17" s="62">
        <f>IF(K17="0","0",LOOKUP(K17,{0,25,30,37,45,52,60},{0,1,2,3,"3.5",4,5}))</f>
        <v>4</v>
      </c>
      <c r="M17" s="79">
        <v>38</v>
      </c>
      <c r="N17" s="79">
        <v>17</v>
      </c>
      <c r="O17" s="59">
        <f t="shared" si="8"/>
        <v>55</v>
      </c>
      <c r="P17" s="59">
        <f>IF(O17="0","0",LOOKUP(O17,{0,25,30,37,45,52,60},{0,1,2,3,"3.5",4,5}))</f>
        <v>4</v>
      </c>
      <c r="Q17" s="59">
        <v>18</v>
      </c>
      <c r="R17" s="59">
        <v>15</v>
      </c>
      <c r="S17" s="59">
        <f t="shared" si="12"/>
        <v>33</v>
      </c>
      <c r="T17" s="59">
        <f>IF(S17="0","0",LOOKUP(S17,{0,25,30,37,45,52,60},{0,1,2,3,"3.5",4,5}))</f>
        <v>2</v>
      </c>
      <c r="U17" s="79">
        <v>9</v>
      </c>
      <c r="V17" s="79">
        <v>16</v>
      </c>
      <c r="W17" s="59">
        <f t="shared" si="3"/>
        <v>0</v>
      </c>
      <c r="X17" s="59">
        <f>IF(W17="0","0",LOOKUP(W17,{0,25,30,37,45,52,60},{0,1,2,3,"3.5",4,5}))</f>
        <v>0</v>
      </c>
      <c r="Y17" s="79">
        <v>24</v>
      </c>
      <c r="Z17" s="79">
        <v>15</v>
      </c>
      <c r="AA17" s="59">
        <f t="shared" si="4"/>
        <v>39</v>
      </c>
      <c r="AB17" s="59">
        <f>IF(AA17="0","0",LOOKUP(AA17,{0,25,30,37,45,52,60},{0,1,2,3,"3.5",4,5}))</f>
        <v>3</v>
      </c>
      <c r="AC17" s="59" t="s">
        <v>785</v>
      </c>
      <c r="AD17" s="82">
        <f>IF(ISBLANK(X17)," ",IF(X17="0","0",LOOKUP(X17,{0,1,2,3,"3.5",4,5},{0,0,0,1,"1.5",2,3})))</f>
        <v>0</v>
      </c>
      <c r="AE17" s="77">
        <f t="shared" si="14"/>
        <v>3.6666666666666665</v>
      </c>
      <c r="AF17" s="82" t="str">
        <f t="shared" si="5"/>
        <v>A-</v>
      </c>
      <c r="AG17" s="85" t="str">
        <f t="shared" si="6"/>
        <v>Good Result</v>
      </c>
      <c r="AH17" s="40"/>
      <c r="AI17" s="53" t="str">
        <f>IF(F17="0","0",LOOKUP(F17,{0,1,2,3,"3.5",4,5},{"F","D","C","B","A-","A","A+"}))</f>
        <v>A</v>
      </c>
      <c r="AJ17" s="53" t="str">
        <f>IF(H17="0","0",LOOKUP(H17,{0,1,2,3,"3.5",4,5},{"F","D","C","B","A-","A","A+"}))</f>
        <v>A+</v>
      </c>
      <c r="AK17" s="53" t="str">
        <f>IF(L17="0","0",LOOKUP(L17,{0,1,2,3,"3.5",4,5},{"F","D","C","B","A-","A","A+"}))</f>
        <v>A</v>
      </c>
      <c r="AL17" s="53" t="str">
        <f>IF(P17="0","0",LOOKUP(P17,{0,1,2,3,"3.5",4,5},{"F","D","C","B","A-","A","A+"}))</f>
        <v>A</v>
      </c>
      <c r="AM17" s="53" t="str">
        <f>IF(T17="0","0",LOOKUP(T17,{0,1,2,3,"3.5",4,5},{"F","D","C","B","A-","A","A+"}))</f>
        <v>C</v>
      </c>
      <c r="AN17" s="53" t="str">
        <f>IF(X17="0","0",LOOKUP(X17,{0,1,2,3,"3.5",4,5},{"F","D","C","B","A-","A","A+"}))</f>
        <v>F</v>
      </c>
      <c r="AO17" s="53" t="str">
        <f>IF(AB17="0","0",LOOKUP(AB17,{0,1,2,3,"3.5",4,5},{"F","D","C","B","A-","A","A+"}))</f>
        <v>B</v>
      </c>
      <c r="AP17" s="54">
        <f t="shared" si="7"/>
        <v>335</v>
      </c>
    </row>
    <row r="18" spans="1:42" ht="19.5" customHeight="1" x14ac:dyDescent="0.25">
      <c r="A18" s="86">
        <v>1016</v>
      </c>
      <c r="B18" s="87" t="s">
        <v>102</v>
      </c>
      <c r="C18" s="79">
        <v>51</v>
      </c>
      <c r="D18" s="79">
        <v>22</v>
      </c>
      <c r="E18" s="62">
        <f t="shared" si="0"/>
        <v>73</v>
      </c>
      <c r="F18" s="62">
        <f>IF(E18="0","0",LOOKUP(E18,{0,33,40,50,60,70,80},{0,1,2,3,"3.5",4,5}))</f>
        <v>4</v>
      </c>
      <c r="G18" s="59">
        <v>77</v>
      </c>
      <c r="H18" s="62">
        <f>IF(G18="0","0",LOOKUP(G18,{0,33,40,50,60,70,80},{0,1,2,3,"3.5",4,5}))</f>
        <v>4</v>
      </c>
      <c r="I18" s="79">
        <v>32</v>
      </c>
      <c r="J18" s="79">
        <v>21</v>
      </c>
      <c r="K18" s="62">
        <f t="shared" si="1"/>
        <v>53</v>
      </c>
      <c r="L18" s="62">
        <f>IF(K18="0","0",LOOKUP(K18,{0,25,30,37,45,52,60},{0,1,2,3,"3.5",4,5}))</f>
        <v>4</v>
      </c>
      <c r="M18" s="79">
        <v>25</v>
      </c>
      <c r="N18" s="79">
        <v>12</v>
      </c>
      <c r="O18" s="59">
        <f t="shared" si="8"/>
        <v>37</v>
      </c>
      <c r="P18" s="59">
        <f>IF(O18="0","0",LOOKUP(O18,{0,25,30,37,45,52,60},{0,1,2,3,"3.5",4,5}))</f>
        <v>3</v>
      </c>
      <c r="Q18" s="59">
        <v>22</v>
      </c>
      <c r="R18" s="59">
        <v>14</v>
      </c>
      <c r="S18" s="59">
        <f t="shared" si="12"/>
        <v>36</v>
      </c>
      <c r="T18" s="59">
        <f>IF(S18="0","0",LOOKUP(S18,{0,25,30,37,45,52,60},{0,1,2,3,"3.5",4,5}))</f>
        <v>2</v>
      </c>
      <c r="U18" s="79">
        <v>17</v>
      </c>
      <c r="V18" s="79">
        <v>12</v>
      </c>
      <c r="W18" s="59">
        <f t="shared" si="3"/>
        <v>29</v>
      </c>
      <c r="X18" s="59">
        <f>IF(W18="0","0",LOOKUP(W18,{0,25,30,37,45,52,60},{0,1,2,3,"3.5",4,5}))</f>
        <v>1</v>
      </c>
      <c r="Y18" s="79">
        <v>24</v>
      </c>
      <c r="Z18" s="79">
        <v>16</v>
      </c>
      <c r="AA18" s="59">
        <f t="shared" si="4"/>
        <v>40</v>
      </c>
      <c r="AB18" s="59">
        <f>IF(AA18="0","0",LOOKUP(AA18,{0,25,30,37,45,52,60},{0,1,2,3,"3.5",4,5}))</f>
        <v>3</v>
      </c>
      <c r="AC18" s="59" t="s">
        <v>786</v>
      </c>
      <c r="AD18" s="82">
        <f>IF(ISBLANK(AB18)," ",IF(AB18="0","0",LOOKUP(AB18,{0,1,2,3,"3.5",4,5},{0,0,0,1,"1.5",2,3})))</f>
        <v>1</v>
      </c>
      <c r="AE18" s="77">
        <f t="shared" ref="AE18" si="15">IF(OR((F18=0),(H18=0),(L18=0),(P18=0),(T18=0),(X18=0)),0,SUM(F18+H18+L18+P18+T18+X18+AD18)/6)</f>
        <v>3.1666666666666665</v>
      </c>
      <c r="AF18" s="82" t="str">
        <f t="shared" si="5"/>
        <v>B</v>
      </c>
      <c r="AG18" s="85" t="str">
        <f t="shared" si="6"/>
        <v>Average Result</v>
      </c>
      <c r="AH18" s="40"/>
      <c r="AI18" s="53" t="str">
        <f>IF(F18="0","0",LOOKUP(F18,{0,1,2,3,"3.5",4,5},{"F","D","C","B","A-","A","A+"}))</f>
        <v>A</v>
      </c>
      <c r="AJ18" s="53" t="str">
        <f>IF(H18="0","0",LOOKUP(H18,{0,1,2,3,"3.5",4,5},{"F","D","C","B","A-","A","A+"}))</f>
        <v>A</v>
      </c>
      <c r="AK18" s="53" t="str">
        <f>IF(L18="0","0",LOOKUP(L18,{0,1,2,3,"3.5",4,5},{"F","D","C","B","A-","A","A+"}))</f>
        <v>A</v>
      </c>
      <c r="AL18" s="53" t="str">
        <f>IF(P18="0","0",LOOKUP(P18,{0,1,2,3,"3.5",4,5},{"F","D","C","B","A-","A","A+"}))</f>
        <v>B</v>
      </c>
      <c r="AM18" s="53" t="str">
        <f>IF(T18="0","0",LOOKUP(T18,{0,1,2,3,"3.5",4,5},{"F","D","C","B","A-","A","A+"}))</f>
        <v>C</v>
      </c>
      <c r="AN18" s="53" t="str">
        <f>IF(X18="0","0",LOOKUP(X18,{0,1,2,3,"3.5",4,5},{"F","D","C","B","A-","A","A+"}))</f>
        <v>D</v>
      </c>
      <c r="AO18" s="53" t="str">
        <f>IF(AB18="0","0",LOOKUP(AB18,{0,1,2,3,"3.5",4,5},{"F","D","C","B","A-","A","A+"}))</f>
        <v>B</v>
      </c>
      <c r="AP18" s="54">
        <f t="shared" si="7"/>
        <v>345</v>
      </c>
    </row>
    <row r="19" spans="1:42" ht="19.5" customHeight="1" x14ac:dyDescent="0.25">
      <c r="A19" s="86">
        <v>1017</v>
      </c>
      <c r="B19" s="87" t="s">
        <v>103</v>
      </c>
      <c r="C19" s="79">
        <v>53</v>
      </c>
      <c r="D19" s="79">
        <v>24</v>
      </c>
      <c r="E19" s="62">
        <f t="shared" si="0"/>
        <v>77</v>
      </c>
      <c r="F19" s="62">
        <f>IF(E19="0","0",LOOKUP(E19,{0,33,40,50,60,70,80},{0,1,2,3,"3.5",4,5}))</f>
        <v>4</v>
      </c>
      <c r="G19" s="59">
        <v>63</v>
      </c>
      <c r="H19" s="62" t="str">
        <f>IF(G19="0","0",LOOKUP(G19,{0,33,40,50,60,70,80},{0,1,2,3,"3.5",4,5}))</f>
        <v>3.5</v>
      </c>
      <c r="I19" s="79">
        <v>29</v>
      </c>
      <c r="J19" s="79">
        <v>21</v>
      </c>
      <c r="K19" s="62">
        <f t="shared" si="1"/>
        <v>50</v>
      </c>
      <c r="L19" s="62" t="str">
        <f>IF(K19="0","0",LOOKUP(K19,{0,25,30,37,45,52,60},{0,1,2,3,"3.5",4,5}))</f>
        <v>3.5</v>
      </c>
      <c r="M19" s="79">
        <v>41</v>
      </c>
      <c r="N19" s="79">
        <v>16</v>
      </c>
      <c r="O19" s="59">
        <f t="shared" si="8"/>
        <v>57</v>
      </c>
      <c r="P19" s="59">
        <f>IF(O19="0","0",LOOKUP(O19,{0,25,30,37,45,52,60},{0,1,2,3,"3.5",4,5}))</f>
        <v>4</v>
      </c>
      <c r="Q19" s="59">
        <v>13</v>
      </c>
      <c r="R19" s="59">
        <v>15</v>
      </c>
      <c r="S19" s="59">
        <f t="shared" si="12"/>
        <v>28</v>
      </c>
      <c r="T19" s="59">
        <f>IF(S19="0","0",LOOKUP(S19,{0,25,30,37,45,52,60},{0,1,2,3,"3.5",4,5}))</f>
        <v>1</v>
      </c>
      <c r="U19" s="79">
        <v>20</v>
      </c>
      <c r="V19" s="79">
        <v>13</v>
      </c>
      <c r="W19" s="59">
        <f t="shared" si="3"/>
        <v>33</v>
      </c>
      <c r="X19" s="59">
        <f>IF(W19="0","0",LOOKUP(W19,{0,25,30,37,45,52,60},{0,1,2,3,"3.5",4,5}))</f>
        <v>2</v>
      </c>
      <c r="Y19" s="79">
        <v>0</v>
      </c>
      <c r="Z19" s="79">
        <v>0</v>
      </c>
      <c r="AA19" s="59">
        <f t="shared" si="4"/>
        <v>0</v>
      </c>
      <c r="AB19" s="59">
        <f>IF(AA19="0","0",LOOKUP(AA19,{0,25,30,37,45,52,60},{0,1,2,3,"3.5",4,5}))</f>
        <v>0</v>
      </c>
      <c r="AC19" s="59" t="s">
        <v>785</v>
      </c>
      <c r="AD19" s="82">
        <f>IF(ISBLANK(X19)," ",IF(X19="0","0",LOOKUP(X19,{0,1,2,3,"3.5",4,5},{0,0,0,1,"1.5",2,3})))</f>
        <v>0</v>
      </c>
      <c r="AE19" s="77">
        <f>IF(OR((F19=0),(H19=0),(L19=0),(P19=0),(T19=0),(AB19=0)),0,SUM(F19+H19+L19+P19+T19+AB19+AD19)/6)</f>
        <v>0</v>
      </c>
      <c r="AF19" s="82" t="str">
        <f t="shared" si="5"/>
        <v>F</v>
      </c>
      <c r="AG19" s="85" t="str">
        <f t="shared" si="6"/>
        <v>Fail</v>
      </c>
      <c r="AH19" s="40"/>
      <c r="AI19" s="53" t="str">
        <f>IF(F19="0","0",LOOKUP(F19,{0,1,2,3,"3.5",4,5},{"F","D","C","B","A-","A","A+"}))</f>
        <v>A</v>
      </c>
      <c r="AJ19" s="53" t="str">
        <f>IF(H19="0","0",LOOKUP(H19,{0,1,2,3,"3.5",4,5},{"F","D","C","B","A-","A","A+"}))</f>
        <v>A-</v>
      </c>
      <c r="AK19" s="53" t="str">
        <f>IF(L19="0","0",LOOKUP(L19,{0,1,2,3,"3.5",4,5},{"F","D","C","B","A-","A","A+"}))</f>
        <v>A-</v>
      </c>
      <c r="AL19" s="53" t="str">
        <f>IF(P19="0","0",LOOKUP(P19,{0,1,2,3,"3.5",4,5},{"F","D","C","B","A-","A","A+"}))</f>
        <v>A</v>
      </c>
      <c r="AM19" s="53" t="str">
        <f>IF(T19="0","0",LOOKUP(T19,{0,1,2,3,"3.5",4,5},{"F","D","C","B","A-","A","A+"}))</f>
        <v>D</v>
      </c>
      <c r="AN19" s="53" t="str">
        <f>IF(X19="0","0",LOOKUP(X19,{0,1,2,3,"3.5",4,5},{"F","D","C","B","A-","A","A+"}))</f>
        <v>C</v>
      </c>
      <c r="AO19" s="53" t="str">
        <f>IF(AB19="0","0",LOOKUP(AB19,{0,1,2,3,"3.5",4,5},{"F","D","C","B","A-","A","A+"}))</f>
        <v>F</v>
      </c>
      <c r="AP19" s="54">
        <f t="shared" si="7"/>
        <v>308</v>
      </c>
    </row>
    <row r="20" spans="1:42" ht="19.5" customHeight="1" x14ac:dyDescent="0.25">
      <c r="A20" s="86">
        <v>1018</v>
      </c>
      <c r="B20" s="87" t="s">
        <v>104</v>
      </c>
      <c r="C20" s="79">
        <v>46</v>
      </c>
      <c r="D20" s="79">
        <v>19</v>
      </c>
      <c r="E20" s="62">
        <f t="shared" si="0"/>
        <v>65</v>
      </c>
      <c r="F20" s="62" t="str">
        <f>IF(E20="0","0",LOOKUP(E20,{0,33,40,50,60,70,80},{0,1,2,3,"3.5",4,5}))</f>
        <v>3.5</v>
      </c>
      <c r="G20" s="59">
        <v>70</v>
      </c>
      <c r="H20" s="62">
        <f>IF(G20="0","0",LOOKUP(G20,{0,33,40,50,60,70,80},{0,1,2,3,"3.5",4,5}))</f>
        <v>4</v>
      </c>
      <c r="I20" s="79">
        <v>30</v>
      </c>
      <c r="J20" s="79">
        <v>18</v>
      </c>
      <c r="K20" s="62">
        <f t="shared" si="1"/>
        <v>48</v>
      </c>
      <c r="L20" s="62" t="str">
        <f>IF(K20="0","0",LOOKUP(K20,{0,25,30,37,45,52,60},{0,1,2,3,"3.5",4,5}))</f>
        <v>3.5</v>
      </c>
      <c r="M20" s="79">
        <v>24</v>
      </c>
      <c r="N20" s="79">
        <v>19</v>
      </c>
      <c r="O20" s="59">
        <f t="shared" si="8"/>
        <v>43</v>
      </c>
      <c r="P20" s="59">
        <f>IF(O20="0","0",LOOKUP(O20,{0,25,30,37,45,52,60},{0,1,2,3,"3.5",4,5}))</f>
        <v>3</v>
      </c>
      <c r="Q20" s="59">
        <v>14</v>
      </c>
      <c r="R20" s="59">
        <v>15</v>
      </c>
      <c r="S20" s="59">
        <f t="shared" si="12"/>
        <v>29</v>
      </c>
      <c r="T20" s="59">
        <f>IF(S20="0","0",LOOKUP(S20,{0,25,30,37,45,52,60},{0,1,2,3,"3.5",4,5}))</f>
        <v>1</v>
      </c>
      <c r="U20" s="79">
        <v>7</v>
      </c>
      <c r="V20" s="79">
        <v>11</v>
      </c>
      <c r="W20" s="59">
        <f t="shared" si="3"/>
        <v>0</v>
      </c>
      <c r="X20" s="59">
        <f>IF(W20="0","0",LOOKUP(W20,{0,25,30,37,45,52,60},{0,1,2,3,"3.5",4,5}))</f>
        <v>0</v>
      </c>
      <c r="Y20" s="79">
        <v>0</v>
      </c>
      <c r="Z20" s="79">
        <v>0</v>
      </c>
      <c r="AA20" s="59">
        <f t="shared" si="4"/>
        <v>0</v>
      </c>
      <c r="AB20" s="59">
        <f>IF(AA20="0","0",LOOKUP(AA20,{0,25,30,37,45,52,60},{0,1,2,3,"3.5",4,5}))</f>
        <v>0</v>
      </c>
      <c r="AC20" s="59" t="s">
        <v>786</v>
      </c>
      <c r="AD20" s="82">
        <f>IF(ISBLANK(AB20)," ",IF(AB20="0","0",LOOKUP(AB20,{0,1,2,3,"3.5",4,5},{0,0,0,1,"1.5",2,3})))</f>
        <v>0</v>
      </c>
      <c r="AE20" s="77">
        <f t="shared" ref="AE20" si="16">IF(OR((F20=0),(H20=0),(L20=0),(P20=0),(T20=0),(X20=0)),0,SUM(F20+H20+L20+P20+T20+X20+AD20)/6)</f>
        <v>0</v>
      </c>
      <c r="AF20" s="82" t="str">
        <f t="shared" si="5"/>
        <v>F</v>
      </c>
      <c r="AG20" s="85" t="str">
        <f t="shared" si="6"/>
        <v>Fail</v>
      </c>
      <c r="AH20" s="40"/>
      <c r="AI20" s="53" t="str">
        <f>IF(F20="0","0",LOOKUP(F20,{0,1,2,3,"3.5",4,5},{"F","D","C","B","A-","A","A+"}))</f>
        <v>A-</v>
      </c>
      <c r="AJ20" s="53" t="str">
        <f>IF(H20="0","0",LOOKUP(H20,{0,1,2,3,"3.5",4,5},{"F","D","C","B","A-","A","A+"}))</f>
        <v>A</v>
      </c>
      <c r="AK20" s="53" t="str">
        <f>IF(L20="0","0",LOOKUP(L20,{0,1,2,3,"3.5",4,5},{"F","D","C","B","A-","A","A+"}))</f>
        <v>A-</v>
      </c>
      <c r="AL20" s="53" t="str">
        <f>IF(P20="0","0",LOOKUP(P20,{0,1,2,3,"3.5",4,5},{"F","D","C","B","A-","A","A+"}))</f>
        <v>B</v>
      </c>
      <c r="AM20" s="53" t="str">
        <f>IF(T20="0","0",LOOKUP(T20,{0,1,2,3,"3.5",4,5},{"F","D","C","B","A-","A","A+"}))</f>
        <v>D</v>
      </c>
      <c r="AN20" s="53" t="str">
        <f>IF(X20="0","0",LOOKUP(X20,{0,1,2,3,"3.5",4,5},{"F","D","C","B","A-","A","A+"}))</f>
        <v>F</v>
      </c>
      <c r="AO20" s="53" t="str">
        <f>IF(AB20="0","0",LOOKUP(AB20,{0,1,2,3,"3.5",4,5},{"F","D","C","B","A-","A","A+"}))</f>
        <v>F</v>
      </c>
      <c r="AP20" s="54">
        <f t="shared" si="7"/>
        <v>255</v>
      </c>
    </row>
    <row r="21" spans="1:42" ht="19.5" customHeight="1" x14ac:dyDescent="0.25">
      <c r="A21" s="86">
        <v>1019</v>
      </c>
      <c r="B21" s="87" t="s">
        <v>105</v>
      </c>
      <c r="C21" s="79">
        <v>41</v>
      </c>
      <c r="D21" s="79">
        <v>20</v>
      </c>
      <c r="E21" s="62">
        <f t="shared" si="0"/>
        <v>61</v>
      </c>
      <c r="F21" s="62" t="str">
        <f>IF(E21="0","0",LOOKUP(E21,{0,33,40,50,60,70,80},{0,1,2,3,"3.5",4,5}))</f>
        <v>3.5</v>
      </c>
      <c r="G21" s="59">
        <v>58</v>
      </c>
      <c r="H21" s="62">
        <f>IF(G21="0","0",LOOKUP(G21,{0,33,40,50,60,70,80},{0,1,2,3,"3.5",4,5}))</f>
        <v>3</v>
      </c>
      <c r="I21" s="79">
        <v>27</v>
      </c>
      <c r="J21" s="79">
        <v>18</v>
      </c>
      <c r="K21" s="62">
        <f t="shared" si="1"/>
        <v>45</v>
      </c>
      <c r="L21" s="62" t="str">
        <f>IF(K21="0","0",LOOKUP(K21,{0,25,30,37,45,52,60},{0,1,2,3,"3.5",4,5}))</f>
        <v>3.5</v>
      </c>
      <c r="M21" s="79">
        <v>20</v>
      </c>
      <c r="N21" s="79">
        <v>15</v>
      </c>
      <c r="O21" s="59">
        <f t="shared" si="8"/>
        <v>35</v>
      </c>
      <c r="P21" s="59">
        <f>IF(O21="0","0",LOOKUP(O21,{0,25,30,37,45,52,60},{0,1,2,3,"3.5",4,5}))</f>
        <v>2</v>
      </c>
      <c r="Q21" s="59">
        <v>15</v>
      </c>
      <c r="R21" s="59">
        <v>9</v>
      </c>
      <c r="S21" s="59">
        <f t="shared" si="12"/>
        <v>24</v>
      </c>
      <c r="T21" s="59">
        <f>IF(S21="0","0",LOOKUP(S21,{0,25,30,37,45,52,60},{0,1,2,3,"3.5",4,5}))</f>
        <v>0</v>
      </c>
      <c r="U21" s="79">
        <v>5</v>
      </c>
      <c r="V21" s="79">
        <v>7</v>
      </c>
      <c r="W21" s="59">
        <f t="shared" si="3"/>
        <v>0</v>
      </c>
      <c r="X21" s="59">
        <f>IF(W21="0","0",LOOKUP(W21,{0,25,30,37,45,52,60},{0,1,2,3,"3.5",4,5}))</f>
        <v>0</v>
      </c>
      <c r="Y21" s="79">
        <v>19</v>
      </c>
      <c r="Z21" s="79">
        <v>11</v>
      </c>
      <c r="AA21" s="59">
        <f t="shared" si="4"/>
        <v>30</v>
      </c>
      <c r="AB21" s="59">
        <f>IF(AA21="0","0",LOOKUP(AA21,{0,25,30,37,45,52,60},{0,1,2,3,"3.5",4,5}))</f>
        <v>2</v>
      </c>
      <c r="AC21" s="59" t="s">
        <v>785</v>
      </c>
      <c r="AD21" s="82">
        <f>IF(ISBLANK(X21)," ",IF(X21="0","0",LOOKUP(X21,{0,1,2,3,"3.5",4,5},{0,0,0,1,"1.5",2,3})))</f>
        <v>0</v>
      </c>
      <c r="AE21" s="77">
        <f t="shared" ref="AE21:AE23" si="17">IF(OR((F21=0),(H21=0),(L21=0),(P21=0),(T21=0),(AB21=0)),0,SUM(F21+H21+L21+P21+T21+AB21+AD21)/6)</f>
        <v>0</v>
      </c>
      <c r="AF21" s="82" t="str">
        <f t="shared" si="5"/>
        <v>F</v>
      </c>
      <c r="AG21" s="85" t="str">
        <f t="shared" si="6"/>
        <v>Fail</v>
      </c>
      <c r="AH21" s="40"/>
      <c r="AI21" s="53" t="str">
        <f>IF(F21="0","0",LOOKUP(F21,{0,1,2,3,"3.5",4,5},{"F","D","C","B","A-","A","A+"}))</f>
        <v>A-</v>
      </c>
      <c r="AJ21" s="53" t="str">
        <f>IF(H21="0","0",LOOKUP(H21,{0,1,2,3,"3.5",4,5},{"F","D","C","B","A-","A","A+"}))</f>
        <v>B</v>
      </c>
      <c r="AK21" s="53" t="str">
        <f>IF(L21="0","0",LOOKUP(L21,{0,1,2,3,"3.5",4,5},{"F","D","C","B","A-","A","A+"}))</f>
        <v>A-</v>
      </c>
      <c r="AL21" s="53" t="str">
        <f>IF(P21="0","0",LOOKUP(P21,{0,1,2,3,"3.5",4,5},{"F","D","C","B","A-","A","A+"}))</f>
        <v>C</v>
      </c>
      <c r="AM21" s="53" t="str">
        <f>IF(T21="0","0",LOOKUP(T21,{0,1,2,3,"3.5",4,5},{"F","D","C","B","A-","A","A+"}))</f>
        <v>F</v>
      </c>
      <c r="AN21" s="53" t="str">
        <f>IF(X21="0","0",LOOKUP(X21,{0,1,2,3,"3.5",4,5},{"F","D","C","B","A-","A","A+"}))</f>
        <v>F</v>
      </c>
      <c r="AO21" s="53" t="str">
        <f>IF(AB21="0","0",LOOKUP(AB21,{0,1,2,3,"3.5",4,5},{"F","D","C","B","A-","A","A+"}))</f>
        <v>C</v>
      </c>
      <c r="AP21" s="54">
        <f t="shared" si="7"/>
        <v>253</v>
      </c>
    </row>
    <row r="22" spans="1:42" ht="19.5" customHeight="1" x14ac:dyDescent="0.25">
      <c r="A22" s="86">
        <v>1020</v>
      </c>
      <c r="B22" s="87" t="s">
        <v>106</v>
      </c>
      <c r="C22" s="79">
        <v>38</v>
      </c>
      <c r="D22" s="79">
        <v>24</v>
      </c>
      <c r="E22" s="62">
        <f t="shared" si="0"/>
        <v>62</v>
      </c>
      <c r="F22" s="62" t="str">
        <f>IF(E22="0","0",LOOKUP(E22,{0,33,40,50,60,70,80},{0,1,2,3,"3.5",4,5}))</f>
        <v>3.5</v>
      </c>
      <c r="G22" s="59">
        <v>73</v>
      </c>
      <c r="H22" s="62">
        <f>IF(G22="0","0",LOOKUP(G22,{0,33,40,50,60,70,80},{0,1,2,3,"3.5",4,5}))</f>
        <v>4</v>
      </c>
      <c r="I22" s="79">
        <v>31</v>
      </c>
      <c r="J22" s="79">
        <v>20</v>
      </c>
      <c r="K22" s="62">
        <f t="shared" si="1"/>
        <v>51</v>
      </c>
      <c r="L22" s="62" t="str">
        <f>IF(K22="0","0",LOOKUP(K22,{0,25,30,37,45,52,60},{0,1,2,3,"3.5",4,5}))</f>
        <v>3.5</v>
      </c>
      <c r="M22" s="79">
        <v>24</v>
      </c>
      <c r="N22" s="79">
        <v>15</v>
      </c>
      <c r="O22" s="59">
        <f t="shared" si="8"/>
        <v>39</v>
      </c>
      <c r="P22" s="59">
        <f>IF(O22="0","0",LOOKUP(O22,{0,25,30,37,45,52,60},{0,1,2,3,"3.5",4,5}))</f>
        <v>3</v>
      </c>
      <c r="Q22" s="59">
        <v>22</v>
      </c>
      <c r="R22" s="59">
        <v>12</v>
      </c>
      <c r="S22" s="59">
        <f t="shared" si="12"/>
        <v>34</v>
      </c>
      <c r="T22" s="59">
        <f>IF(S22="0","0",LOOKUP(S22,{0,25,30,37,45,52,60},{0,1,2,3,"3.5",4,5}))</f>
        <v>2</v>
      </c>
      <c r="U22" s="79">
        <v>6</v>
      </c>
      <c r="V22" s="79">
        <v>8</v>
      </c>
      <c r="W22" s="59">
        <f t="shared" si="3"/>
        <v>0</v>
      </c>
      <c r="X22" s="59">
        <f>IF(W22="0","0",LOOKUP(W22,{0,25,30,37,45,52,60},{0,1,2,3,"3.5",4,5}))</f>
        <v>0</v>
      </c>
      <c r="Y22" s="79">
        <v>20</v>
      </c>
      <c r="Z22" s="79">
        <v>16</v>
      </c>
      <c r="AA22" s="59">
        <f t="shared" si="4"/>
        <v>36</v>
      </c>
      <c r="AB22" s="59">
        <f>IF(AA22="0","0",LOOKUP(AA22,{0,25,30,37,45,52,60},{0,1,2,3,"3.5",4,5}))</f>
        <v>2</v>
      </c>
      <c r="AC22" s="59" t="s">
        <v>785</v>
      </c>
      <c r="AD22" s="82">
        <f>IF(ISBLANK(X22)," ",IF(X22="0","0",LOOKUP(X22,{0,1,2,3,"3.5",4,5},{0,0,0,1,"1.5",2,3})))</f>
        <v>0</v>
      </c>
      <c r="AE22" s="77">
        <f t="shared" si="17"/>
        <v>3</v>
      </c>
      <c r="AF22" s="82" t="str">
        <f t="shared" si="5"/>
        <v>B</v>
      </c>
      <c r="AG22" s="85" t="str">
        <f t="shared" si="6"/>
        <v>Average Result</v>
      </c>
      <c r="AH22" s="40"/>
      <c r="AI22" s="53" t="str">
        <f>IF(F22="0","0",LOOKUP(F22,{0,1,2,3,"3.5",4,5},{"F","D","C","B","A-","A","A+"}))</f>
        <v>A-</v>
      </c>
      <c r="AJ22" s="53" t="str">
        <f>IF(H22="0","0",LOOKUP(H22,{0,1,2,3,"3.5",4,5},{"F","D","C","B","A-","A","A+"}))</f>
        <v>A</v>
      </c>
      <c r="AK22" s="53" t="str">
        <f>IF(L22="0","0",LOOKUP(L22,{0,1,2,3,"3.5",4,5},{"F","D","C","B","A-","A","A+"}))</f>
        <v>A-</v>
      </c>
      <c r="AL22" s="53" t="str">
        <f>IF(P22="0","0",LOOKUP(P22,{0,1,2,3,"3.5",4,5},{"F","D","C","B","A-","A","A+"}))</f>
        <v>B</v>
      </c>
      <c r="AM22" s="53" t="str">
        <f>IF(T22="0","0",LOOKUP(T22,{0,1,2,3,"3.5",4,5},{"F","D","C","B","A-","A","A+"}))</f>
        <v>C</v>
      </c>
      <c r="AN22" s="53" t="str">
        <f>IF(X22="0","0",LOOKUP(X22,{0,1,2,3,"3.5",4,5},{"F","D","C","B","A-","A","A+"}))</f>
        <v>F</v>
      </c>
      <c r="AO22" s="53" t="str">
        <f>IF(AB22="0","0",LOOKUP(AB22,{0,1,2,3,"3.5",4,5},{"F","D","C","B","A-","A","A+"}))</f>
        <v>C</v>
      </c>
      <c r="AP22" s="54">
        <f t="shared" si="7"/>
        <v>295</v>
      </c>
    </row>
    <row r="23" spans="1:42" ht="19.5" customHeight="1" x14ac:dyDescent="0.25">
      <c r="A23" s="86">
        <v>1021</v>
      </c>
      <c r="B23" s="87" t="s">
        <v>107</v>
      </c>
      <c r="C23" s="79">
        <v>50</v>
      </c>
      <c r="D23" s="79">
        <v>23</v>
      </c>
      <c r="E23" s="62">
        <f t="shared" si="0"/>
        <v>73</v>
      </c>
      <c r="F23" s="62">
        <f>IF(E23="0","0",LOOKUP(E23,{0,33,40,50,60,70,80},{0,1,2,3,"3.5",4,5}))</f>
        <v>4</v>
      </c>
      <c r="G23" s="59">
        <v>66</v>
      </c>
      <c r="H23" s="62" t="str">
        <f>IF(G23="0","0",LOOKUP(G23,{0,33,40,50,60,70,80},{0,1,2,3,"3.5",4,5}))</f>
        <v>3.5</v>
      </c>
      <c r="I23" s="79">
        <v>30</v>
      </c>
      <c r="J23" s="79">
        <v>13</v>
      </c>
      <c r="K23" s="62">
        <f t="shared" si="1"/>
        <v>43</v>
      </c>
      <c r="L23" s="62">
        <f>IF(K23="0","0",LOOKUP(K23,{0,25,30,37,45,52,60},{0,1,2,3,"3.5",4,5}))</f>
        <v>3</v>
      </c>
      <c r="M23" s="79">
        <v>34</v>
      </c>
      <c r="N23" s="79">
        <v>19</v>
      </c>
      <c r="O23" s="59">
        <f t="shared" si="8"/>
        <v>53</v>
      </c>
      <c r="P23" s="59">
        <f>IF(O23="0","0",LOOKUP(O23,{0,25,30,37,45,52,60},{0,1,2,3,"3.5",4,5}))</f>
        <v>4</v>
      </c>
      <c r="Q23" s="59">
        <v>26</v>
      </c>
      <c r="R23" s="59">
        <v>12</v>
      </c>
      <c r="S23" s="59">
        <f t="shared" si="12"/>
        <v>38</v>
      </c>
      <c r="T23" s="59">
        <f>IF(S23="0","0",LOOKUP(S23,{0,25,30,37,45,52,60},{0,1,2,3,"3.5",4,5}))</f>
        <v>3</v>
      </c>
      <c r="U23" s="79">
        <v>7</v>
      </c>
      <c r="V23" s="79">
        <v>10</v>
      </c>
      <c r="W23" s="59">
        <f t="shared" si="3"/>
        <v>0</v>
      </c>
      <c r="X23" s="59">
        <f>IF(W23="0","0",LOOKUP(W23,{0,25,30,37,45,52,60},{0,1,2,3,"3.5",4,5}))</f>
        <v>0</v>
      </c>
      <c r="Y23" s="79">
        <v>19</v>
      </c>
      <c r="Z23" s="79">
        <v>10</v>
      </c>
      <c r="AA23" s="59">
        <f t="shared" si="4"/>
        <v>29</v>
      </c>
      <c r="AB23" s="59">
        <f>IF(AA23="0","0",LOOKUP(AA23,{0,25,30,37,45,52,60},{0,1,2,3,"3.5",4,5}))</f>
        <v>1</v>
      </c>
      <c r="AC23" s="59" t="s">
        <v>785</v>
      </c>
      <c r="AD23" s="82">
        <f>IF(ISBLANK(X23)," ",IF(X23="0","0",LOOKUP(X23,{0,1,2,3,"3.5",4,5},{0,0,0,1,"1.5",2,3})))</f>
        <v>0</v>
      </c>
      <c r="AE23" s="77">
        <f t="shared" si="17"/>
        <v>3.0833333333333335</v>
      </c>
      <c r="AF23" s="82" t="str">
        <f t="shared" si="5"/>
        <v>B</v>
      </c>
      <c r="AG23" s="85" t="str">
        <f t="shared" si="6"/>
        <v>Average Result</v>
      </c>
      <c r="AH23" s="40"/>
      <c r="AI23" s="53" t="str">
        <f>IF(F23="0","0",LOOKUP(F23,{0,1,2,3,"3.5",4,5},{"F","D","C","B","A-","A","A+"}))</f>
        <v>A</v>
      </c>
      <c r="AJ23" s="53" t="str">
        <f>IF(H23="0","0",LOOKUP(H23,{0,1,2,3,"3.5",4,5},{"F","D","C","B","A-","A","A+"}))</f>
        <v>A-</v>
      </c>
      <c r="AK23" s="53" t="str">
        <f>IF(L23="0","0",LOOKUP(L23,{0,1,2,3,"3.5",4,5},{"F","D","C","B","A-","A","A+"}))</f>
        <v>B</v>
      </c>
      <c r="AL23" s="53" t="str">
        <f>IF(P23="0","0",LOOKUP(P23,{0,1,2,3,"3.5",4,5},{"F","D","C","B","A-","A","A+"}))</f>
        <v>A</v>
      </c>
      <c r="AM23" s="53" t="str">
        <f>IF(T23="0","0",LOOKUP(T23,{0,1,2,3,"3.5",4,5},{"F","D","C","B","A-","A","A+"}))</f>
        <v>B</v>
      </c>
      <c r="AN23" s="53" t="str">
        <f>IF(X23="0","0",LOOKUP(X23,{0,1,2,3,"3.5",4,5},{"F","D","C","B","A-","A","A+"}))</f>
        <v>F</v>
      </c>
      <c r="AO23" s="53" t="str">
        <f>IF(AB23="0","0",LOOKUP(AB23,{0,1,2,3,"3.5",4,5},{"F","D","C","B","A-","A","A+"}))</f>
        <v>D</v>
      </c>
      <c r="AP23" s="54">
        <f t="shared" si="7"/>
        <v>302</v>
      </c>
    </row>
    <row r="24" spans="1:42" ht="19.5" customHeight="1" x14ac:dyDescent="0.25">
      <c r="A24" s="86">
        <v>1022</v>
      </c>
      <c r="B24" s="87" t="s">
        <v>108</v>
      </c>
      <c r="C24" s="79">
        <v>51</v>
      </c>
      <c r="D24" s="79">
        <v>24</v>
      </c>
      <c r="E24" s="62">
        <f t="shared" si="0"/>
        <v>75</v>
      </c>
      <c r="F24" s="62">
        <f>IF(E24="0","0",LOOKUP(E24,{0,33,40,50,60,70,80},{0,1,2,3,"3.5",4,5}))</f>
        <v>4</v>
      </c>
      <c r="G24" s="59">
        <v>67</v>
      </c>
      <c r="H24" s="62" t="str">
        <f>IF(G24="0","0",LOOKUP(G24,{0,33,40,50,60,70,80},{0,1,2,3,"3.5",4,5}))</f>
        <v>3.5</v>
      </c>
      <c r="I24" s="79">
        <v>35</v>
      </c>
      <c r="J24" s="79">
        <v>18</v>
      </c>
      <c r="K24" s="62">
        <f t="shared" si="1"/>
        <v>53</v>
      </c>
      <c r="L24" s="62">
        <f>IF(K24="0","0",LOOKUP(K24,{0,25,30,37,45,52,60},{0,1,2,3,"3.5",4,5}))</f>
        <v>4</v>
      </c>
      <c r="M24" s="79">
        <v>34</v>
      </c>
      <c r="N24" s="79">
        <v>22</v>
      </c>
      <c r="O24" s="59">
        <f t="shared" si="8"/>
        <v>56</v>
      </c>
      <c r="P24" s="59">
        <f>IF(O24="0","0",LOOKUP(O24,{0,25,30,37,45,52,60},{0,1,2,3,"3.5",4,5}))</f>
        <v>4</v>
      </c>
      <c r="Q24" s="59">
        <v>25</v>
      </c>
      <c r="R24" s="59">
        <v>14</v>
      </c>
      <c r="S24" s="59">
        <f t="shared" si="12"/>
        <v>39</v>
      </c>
      <c r="T24" s="59">
        <f>IF(S24="0","0",LOOKUP(S24,{0,25,30,37,45,52,60},{0,1,2,3,"3.5",4,5}))</f>
        <v>3</v>
      </c>
      <c r="U24" s="79">
        <v>6</v>
      </c>
      <c r="V24" s="79">
        <v>12</v>
      </c>
      <c r="W24" s="59">
        <f t="shared" si="3"/>
        <v>0</v>
      </c>
      <c r="X24" s="59">
        <f>IF(W24="0","0",LOOKUP(W24,{0,25,30,37,45,52,60},{0,1,2,3,"3.5",4,5}))</f>
        <v>0</v>
      </c>
      <c r="Y24" s="79">
        <v>26</v>
      </c>
      <c r="Z24" s="79">
        <v>10</v>
      </c>
      <c r="AA24" s="59">
        <f t="shared" si="4"/>
        <v>36</v>
      </c>
      <c r="AB24" s="59">
        <f>IF(AA24="0","0",LOOKUP(AA24,{0,25,30,37,45,52,60},{0,1,2,3,"3.5",4,5}))</f>
        <v>2</v>
      </c>
      <c r="AC24" s="59" t="s">
        <v>786</v>
      </c>
      <c r="AD24" s="82">
        <f>IF(ISBLANK(AB24)," ",IF(AB24="0","0",LOOKUP(AB24,{0,1,2,3,"3.5",4,5},{0,0,0,1,"1.5",2,3})))</f>
        <v>0</v>
      </c>
      <c r="AE24" s="77">
        <f t="shared" ref="AE24:AE25" si="18">IF(OR((F24=0),(H24=0),(L24=0),(P24=0),(T24=0),(X24=0)),0,SUM(F24+H24+L24+P24+T24+X24+AD24)/6)</f>
        <v>0</v>
      </c>
      <c r="AF24" s="82" t="str">
        <f t="shared" si="5"/>
        <v>F</v>
      </c>
      <c r="AG24" s="85" t="str">
        <f t="shared" si="6"/>
        <v>Fail</v>
      </c>
      <c r="AH24" s="40"/>
      <c r="AI24" s="53" t="str">
        <f>IF(F24="0","0",LOOKUP(F24,{0,1,2,3,"3.5",4,5},{"F","D","C","B","A-","A","A+"}))</f>
        <v>A</v>
      </c>
      <c r="AJ24" s="53" t="str">
        <f>IF(H24="0","0",LOOKUP(H24,{0,1,2,3,"3.5",4,5},{"F","D","C","B","A-","A","A+"}))</f>
        <v>A-</v>
      </c>
      <c r="AK24" s="53" t="str">
        <f>IF(L24="0","0",LOOKUP(L24,{0,1,2,3,"3.5",4,5},{"F","D","C","B","A-","A","A+"}))</f>
        <v>A</v>
      </c>
      <c r="AL24" s="53" t="str">
        <f>IF(P24="0","0",LOOKUP(P24,{0,1,2,3,"3.5",4,5},{"F","D","C","B","A-","A","A+"}))</f>
        <v>A</v>
      </c>
      <c r="AM24" s="53" t="str">
        <f>IF(T24="0","0",LOOKUP(T24,{0,1,2,3,"3.5",4,5},{"F","D","C","B","A-","A","A+"}))</f>
        <v>B</v>
      </c>
      <c r="AN24" s="53" t="str">
        <f>IF(X24="0","0",LOOKUP(X24,{0,1,2,3,"3.5",4,5},{"F","D","C","B","A-","A","A+"}))</f>
        <v>F</v>
      </c>
      <c r="AO24" s="53" t="str">
        <f>IF(AB24="0","0",LOOKUP(AB24,{0,1,2,3,"3.5",4,5},{"F","D","C","B","A-","A","A+"}))</f>
        <v>C</v>
      </c>
      <c r="AP24" s="54">
        <f t="shared" si="7"/>
        <v>326</v>
      </c>
    </row>
    <row r="25" spans="1:42" ht="19.5" customHeight="1" x14ac:dyDescent="0.25">
      <c r="A25" s="86">
        <v>1023</v>
      </c>
      <c r="B25" s="87" t="s">
        <v>109</v>
      </c>
      <c r="C25" s="79">
        <v>53</v>
      </c>
      <c r="D25" s="79">
        <v>25</v>
      </c>
      <c r="E25" s="62">
        <f t="shared" si="0"/>
        <v>78</v>
      </c>
      <c r="F25" s="62">
        <f>IF(E25="0","0",LOOKUP(E25,{0,33,40,50,60,70,80},{0,1,2,3,"3.5",4,5}))</f>
        <v>4</v>
      </c>
      <c r="G25" s="59">
        <v>70</v>
      </c>
      <c r="H25" s="62">
        <f>IF(G25="0","0",LOOKUP(G25,{0,33,40,50,60,70,80},{0,1,2,3,"3.5",4,5}))</f>
        <v>4</v>
      </c>
      <c r="I25" s="79">
        <v>21</v>
      </c>
      <c r="J25" s="79">
        <v>17</v>
      </c>
      <c r="K25" s="62">
        <f t="shared" si="1"/>
        <v>38</v>
      </c>
      <c r="L25" s="62">
        <f>IF(K25="0","0",LOOKUP(K25,{0,25,30,37,45,52,60},{0,1,2,3,"3.5",4,5}))</f>
        <v>3</v>
      </c>
      <c r="M25" s="79">
        <v>38</v>
      </c>
      <c r="N25" s="79">
        <v>22</v>
      </c>
      <c r="O25" s="59">
        <f t="shared" si="8"/>
        <v>60</v>
      </c>
      <c r="P25" s="59">
        <f>IF(O25="0","0",LOOKUP(O25,{0,25,30,37,45,52,60},{0,1,2,3,"3.5",4,5}))</f>
        <v>5</v>
      </c>
      <c r="Q25" s="59">
        <v>26</v>
      </c>
      <c r="R25" s="59">
        <v>16</v>
      </c>
      <c r="S25" s="59">
        <f t="shared" si="12"/>
        <v>42</v>
      </c>
      <c r="T25" s="59">
        <f>IF(S25="0","0",LOOKUP(S25,{0,25,30,37,45,52,60},{0,1,2,3,"3.5",4,5}))</f>
        <v>3</v>
      </c>
      <c r="U25" s="79">
        <v>12</v>
      </c>
      <c r="V25" s="79">
        <v>14</v>
      </c>
      <c r="W25" s="59">
        <f t="shared" si="3"/>
        <v>0</v>
      </c>
      <c r="X25" s="59">
        <f>IF(W25="0","0",LOOKUP(W25,{0,25,30,37,45,52,60},{0,1,2,3,"3.5",4,5}))</f>
        <v>0</v>
      </c>
      <c r="Y25" s="79">
        <v>17</v>
      </c>
      <c r="Z25" s="79">
        <v>19</v>
      </c>
      <c r="AA25" s="59">
        <f t="shared" si="4"/>
        <v>36</v>
      </c>
      <c r="AB25" s="59">
        <f>IF(AA25="0","0",LOOKUP(AA25,{0,25,30,37,45,52,60},{0,1,2,3,"3.5",4,5}))</f>
        <v>2</v>
      </c>
      <c r="AC25" s="59" t="s">
        <v>786</v>
      </c>
      <c r="AD25" s="82">
        <f>IF(ISBLANK(AB25)," ",IF(AB25="0","0",LOOKUP(AB25,{0,1,2,3,"3.5",4,5},{0,0,0,1,"1.5",2,3})))</f>
        <v>0</v>
      </c>
      <c r="AE25" s="77">
        <f t="shared" si="18"/>
        <v>0</v>
      </c>
      <c r="AF25" s="82" t="str">
        <f t="shared" si="5"/>
        <v>F</v>
      </c>
      <c r="AG25" s="85" t="str">
        <f t="shared" si="6"/>
        <v>Fail</v>
      </c>
      <c r="AH25" s="40"/>
      <c r="AI25" s="53" t="str">
        <f>IF(F25="0","0",LOOKUP(F25,{0,1,2,3,"3.5",4,5},{"F","D","C","B","A-","A","A+"}))</f>
        <v>A</v>
      </c>
      <c r="AJ25" s="53" t="str">
        <f>IF(H25="0","0",LOOKUP(H25,{0,1,2,3,"3.5",4,5},{"F","D","C","B","A-","A","A+"}))</f>
        <v>A</v>
      </c>
      <c r="AK25" s="53" t="str">
        <f>IF(L25="0","0",LOOKUP(L25,{0,1,2,3,"3.5",4,5},{"F","D","C","B","A-","A","A+"}))</f>
        <v>B</v>
      </c>
      <c r="AL25" s="53" t="str">
        <f>IF(P25="0","0",LOOKUP(P25,{0,1,2,3,"3.5",4,5},{"F","D","C","B","A-","A","A+"}))</f>
        <v>A+</v>
      </c>
      <c r="AM25" s="53" t="str">
        <f>IF(T25="0","0",LOOKUP(T25,{0,1,2,3,"3.5",4,5},{"F","D","C","B","A-","A","A+"}))</f>
        <v>B</v>
      </c>
      <c r="AN25" s="53" t="str">
        <f>IF(X25="0","0",LOOKUP(X25,{0,1,2,3,"3.5",4,5},{"F","D","C","B","A-","A","A+"}))</f>
        <v>F</v>
      </c>
      <c r="AO25" s="53" t="str">
        <f>IF(AB25="0","0",LOOKUP(AB25,{0,1,2,3,"3.5",4,5},{"F","D","C","B","A-","A","A+"}))</f>
        <v>C</v>
      </c>
      <c r="AP25" s="54">
        <f t="shared" si="7"/>
        <v>324</v>
      </c>
    </row>
    <row r="26" spans="1:42" ht="19.5" customHeight="1" x14ac:dyDescent="0.25">
      <c r="A26" s="86">
        <v>1024</v>
      </c>
      <c r="B26" s="87" t="s">
        <v>110</v>
      </c>
      <c r="C26" s="79">
        <v>50</v>
      </c>
      <c r="D26" s="79">
        <v>25</v>
      </c>
      <c r="E26" s="62">
        <f t="shared" si="0"/>
        <v>75</v>
      </c>
      <c r="F26" s="62">
        <f>IF(E26="0","0",LOOKUP(E26,{0,33,40,50,60,70,80},{0,1,2,3,"3.5",4,5}))</f>
        <v>4</v>
      </c>
      <c r="G26" s="59">
        <v>77</v>
      </c>
      <c r="H26" s="62">
        <f>IF(G26="0","0",LOOKUP(G26,{0,33,40,50,60,70,80},{0,1,2,3,"3.5",4,5}))</f>
        <v>4</v>
      </c>
      <c r="I26" s="79">
        <v>35</v>
      </c>
      <c r="J26" s="79">
        <v>20</v>
      </c>
      <c r="K26" s="62">
        <f t="shared" si="1"/>
        <v>55</v>
      </c>
      <c r="L26" s="62">
        <f>IF(K26="0","0",LOOKUP(K26,{0,25,30,37,45,52,60},{0,1,2,3,"3.5",4,5}))</f>
        <v>4</v>
      </c>
      <c r="M26" s="79">
        <v>46</v>
      </c>
      <c r="N26" s="79">
        <v>10</v>
      </c>
      <c r="O26" s="59">
        <f t="shared" si="8"/>
        <v>56</v>
      </c>
      <c r="P26" s="59">
        <f>IF(O26="0","0",LOOKUP(O26,{0,25,30,37,45,52,60},{0,1,2,3,"3.5",4,5}))</f>
        <v>4</v>
      </c>
      <c r="Q26" s="59">
        <v>34</v>
      </c>
      <c r="R26" s="59">
        <v>16</v>
      </c>
      <c r="S26" s="59">
        <f t="shared" si="12"/>
        <v>50</v>
      </c>
      <c r="T26" s="59" t="str">
        <f>IF(S26="0","0",LOOKUP(S26,{0,25,30,37,45,52,60},{0,1,2,3,"3.5",4,5}))</f>
        <v>3.5</v>
      </c>
      <c r="U26" s="79">
        <v>28</v>
      </c>
      <c r="V26" s="79">
        <v>15</v>
      </c>
      <c r="W26" s="59">
        <f t="shared" si="3"/>
        <v>43</v>
      </c>
      <c r="X26" s="59">
        <f>IF(W26="0","0",LOOKUP(W26,{0,25,30,37,45,52,60},{0,1,2,3,"3.5",4,5}))</f>
        <v>3</v>
      </c>
      <c r="Y26" s="79">
        <v>30</v>
      </c>
      <c r="Z26" s="79">
        <v>17</v>
      </c>
      <c r="AA26" s="59">
        <f t="shared" si="4"/>
        <v>47</v>
      </c>
      <c r="AB26" s="59" t="str">
        <f>IF(AA26="0","0",LOOKUP(AA26,{0,25,30,37,45,52,60},{0,1,2,3,"3.5",4,5}))</f>
        <v>3.5</v>
      </c>
      <c r="AC26" s="59" t="s">
        <v>785</v>
      </c>
      <c r="AD26" s="82">
        <f>IF(ISBLANK(X26)," ",IF(X26="0","0",LOOKUP(X26,{0,1,2,3,"3.5",4,5},{0,0,0,1,"1.5",2,3})))</f>
        <v>1</v>
      </c>
      <c r="AE26" s="77">
        <f>IF(OR((F26=0),(H26=0),(L26=0),(P26=0),(T26=0),(AB26=0)),0,SUM(F26+H26+L26+P26+T26+AB26+AD26)/6)</f>
        <v>4</v>
      </c>
      <c r="AF26" s="82" t="str">
        <f t="shared" si="5"/>
        <v>A</v>
      </c>
      <c r="AG26" s="85" t="str">
        <f t="shared" si="6"/>
        <v>Very Good Result</v>
      </c>
      <c r="AH26" s="40"/>
      <c r="AI26" s="53" t="str">
        <f>IF(F26="0","0",LOOKUP(F26,{0,1,2,3,"3.5",4,5},{"F","D","C","B","A-","A","A+"}))</f>
        <v>A</v>
      </c>
      <c r="AJ26" s="53" t="str">
        <f>IF(H26="0","0",LOOKUP(H26,{0,1,2,3,"3.5",4,5},{"F","D","C","B","A-","A","A+"}))</f>
        <v>A</v>
      </c>
      <c r="AK26" s="53" t="str">
        <f>IF(L26="0","0",LOOKUP(L26,{0,1,2,3,"3.5",4,5},{"F","D","C","B","A-","A","A+"}))</f>
        <v>A</v>
      </c>
      <c r="AL26" s="53" t="str">
        <f>IF(P26="0","0",LOOKUP(P26,{0,1,2,3,"3.5",4,5},{"F","D","C","B","A-","A","A+"}))</f>
        <v>A</v>
      </c>
      <c r="AM26" s="53" t="str">
        <f>IF(T26="0","0",LOOKUP(T26,{0,1,2,3,"3.5",4,5},{"F","D","C","B","A-","A","A+"}))</f>
        <v>A-</v>
      </c>
      <c r="AN26" s="53" t="str">
        <f>IF(X26="0","0",LOOKUP(X26,{0,1,2,3,"3.5",4,5},{"F","D","C","B","A-","A","A+"}))</f>
        <v>B</v>
      </c>
      <c r="AO26" s="53" t="str">
        <f>IF(AB26="0","0",LOOKUP(AB26,{0,1,2,3,"3.5",4,5},{"F","D","C","B","A-","A","A+"}))</f>
        <v>A-</v>
      </c>
      <c r="AP26" s="54">
        <f t="shared" si="7"/>
        <v>403</v>
      </c>
    </row>
    <row r="27" spans="1:42" ht="19.5" customHeight="1" x14ac:dyDescent="0.25">
      <c r="A27" s="86">
        <v>1025</v>
      </c>
      <c r="B27" s="87" t="s">
        <v>111</v>
      </c>
      <c r="C27" s="79">
        <v>48</v>
      </c>
      <c r="D27" s="79">
        <v>15</v>
      </c>
      <c r="E27" s="62">
        <f t="shared" si="0"/>
        <v>63</v>
      </c>
      <c r="F27" s="62" t="str">
        <f>IF(E27="0","0",LOOKUP(E27,{0,33,40,50,60,70,80},{0,1,2,3,"3.5",4,5}))</f>
        <v>3.5</v>
      </c>
      <c r="G27" s="59">
        <v>68</v>
      </c>
      <c r="H27" s="62" t="str">
        <f>IF(G27="0","0",LOOKUP(G27,{0,33,40,50,60,70,80},{0,1,2,3,"3.5",4,5}))</f>
        <v>3.5</v>
      </c>
      <c r="I27" s="79">
        <v>30</v>
      </c>
      <c r="J27" s="79">
        <v>16</v>
      </c>
      <c r="K27" s="62">
        <f t="shared" si="1"/>
        <v>46</v>
      </c>
      <c r="L27" s="62" t="str">
        <f>IF(K27="0","0",LOOKUP(K27,{0,25,30,37,45,52,60},{0,1,2,3,"3.5",4,5}))</f>
        <v>3.5</v>
      </c>
      <c r="M27" s="79">
        <v>31</v>
      </c>
      <c r="N27" s="79">
        <v>13</v>
      </c>
      <c r="O27" s="59">
        <f t="shared" si="8"/>
        <v>44</v>
      </c>
      <c r="P27" s="59">
        <f>IF(O27="0","0",LOOKUP(O27,{0,25,30,37,45,52,60},{0,1,2,3,"3.5",4,5}))</f>
        <v>3</v>
      </c>
      <c r="Q27" s="59">
        <v>17</v>
      </c>
      <c r="R27" s="59">
        <v>10</v>
      </c>
      <c r="S27" s="59">
        <f t="shared" si="12"/>
        <v>27</v>
      </c>
      <c r="T27" s="59">
        <f>IF(S27="0","0",LOOKUP(S27,{0,25,30,37,45,52,60},{0,1,2,3,"3.5",4,5}))</f>
        <v>1</v>
      </c>
      <c r="U27" s="79">
        <v>13</v>
      </c>
      <c r="V27" s="79">
        <v>12</v>
      </c>
      <c r="W27" s="59">
        <f t="shared" si="3"/>
        <v>25</v>
      </c>
      <c r="X27" s="59">
        <f>IF(W27="0","0",LOOKUP(W27,{0,25,30,37,45,52,60},{0,1,2,3,"3.5",4,5}))</f>
        <v>1</v>
      </c>
      <c r="Y27" s="79">
        <v>18</v>
      </c>
      <c r="Z27" s="79">
        <v>9</v>
      </c>
      <c r="AA27" s="59">
        <f t="shared" si="4"/>
        <v>27</v>
      </c>
      <c r="AB27" s="59">
        <f>IF(AA27="0","0",LOOKUP(AA27,{0,25,30,37,45,52,60},{0,1,2,3,"3.5",4,5}))</f>
        <v>1</v>
      </c>
      <c r="AC27" s="59" t="s">
        <v>786</v>
      </c>
      <c r="AD27" s="82">
        <f>IF(ISBLANK(AB27)," ",IF(AB27="0","0",LOOKUP(AB27,{0,1,2,3,"3.5",4,5},{0,0,0,1,"1.5",2,3})))</f>
        <v>0</v>
      </c>
      <c r="AE27" s="77">
        <f t="shared" ref="AE27" si="19">IF(OR((F27=0),(H27=0),(L27=0),(P27=0),(T27=0),(X27=0)),0,SUM(F27+H27+L27+P27+T27+X27+AD27)/6)</f>
        <v>2.5833333333333335</v>
      </c>
      <c r="AF27" s="82" t="str">
        <f t="shared" si="5"/>
        <v>C</v>
      </c>
      <c r="AG27" s="85" t="str">
        <f t="shared" si="6"/>
        <v>Bellow Average Result</v>
      </c>
      <c r="AH27" s="40"/>
      <c r="AI27" s="53" t="str">
        <f>IF(F27="0","0",LOOKUP(F27,{0,1,2,3,"3.5",4,5},{"F","D","C","B","A-","A","A+"}))</f>
        <v>A-</v>
      </c>
      <c r="AJ27" s="53" t="str">
        <f>IF(H27="0","0",LOOKUP(H27,{0,1,2,3,"3.5",4,5},{"F","D","C","B","A-","A","A+"}))</f>
        <v>A-</v>
      </c>
      <c r="AK27" s="53" t="str">
        <f>IF(L27="0","0",LOOKUP(L27,{0,1,2,3,"3.5",4,5},{"F","D","C","B","A-","A","A+"}))</f>
        <v>A-</v>
      </c>
      <c r="AL27" s="53" t="str">
        <f>IF(P27="0","0",LOOKUP(P27,{0,1,2,3,"3.5",4,5},{"F","D","C","B","A-","A","A+"}))</f>
        <v>B</v>
      </c>
      <c r="AM27" s="53" t="str">
        <f>IF(T27="0","0",LOOKUP(T27,{0,1,2,3,"3.5",4,5},{"F","D","C","B","A-","A","A+"}))</f>
        <v>D</v>
      </c>
      <c r="AN27" s="53" t="str">
        <f>IF(X27="0","0",LOOKUP(X27,{0,1,2,3,"3.5",4,5},{"F","D","C","B","A-","A","A+"}))</f>
        <v>D</v>
      </c>
      <c r="AO27" s="53" t="str">
        <f>IF(AB27="0","0",LOOKUP(AB27,{0,1,2,3,"3.5",4,5},{"F","D","C","B","A-","A","A+"}))</f>
        <v>D</v>
      </c>
      <c r="AP27" s="54">
        <f t="shared" si="7"/>
        <v>300</v>
      </c>
    </row>
    <row r="28" spans="1:42" ht="19.5" customHeight="1" x14ac:dyDescent="0.25">
      <c r="A28" s="86">
        <v>1026</v>
      </c>
      <c r="B28" s="87" t="s">
        <v>112</v>
      </c>
      <c r="C28" s="79">
        <v>44</v>
      </c>
      <c r="D28" s="79">
        <v>27</v>
      </c>
      <c r="E28" s="62">
        <f t="shared" si="0"/>
        <v>71</v>
      </c>
      <c r="F28" s="62">
        <f>IF(E28="0","0",LOOKUP(E28,{0,33,40,50,60,70,80},{0,1,2,3,"3.5",4,5}))</f>
        <v>4</v>
      </c>
      <c r="G28" s="59">
        <v>60</v>
      </c>
      <c r="H28" s="62" t="str">
        <f>IF(G28="0","0",LOOKUP(G28,{0,33,40,50,60,70,80},{0,1,2,3,"3.5",4,5}))</f>
        <v>3.5</v>
      </c>
      <c r="I28" s="79">
        <v>35</v>
      </c>
      <c r="J28" s="79">
        <v>17</v>
      </c>
      <c r="K28" s="62">
        <f t="shared" si="1"/>
        <v>52</v>
      </c>
      <c r="L28" s="62">
        <f>IF(K28="0","0",LOOKUP(K28,{0,25,30,37,45,52,60},{0,1,2,3,"3.5",4,5}))</f>
        <v>4</v>
      </c>
      <c r="M28" s="79">
        <v>21</v>
      </c>
      <c r="N28" s="79">
        <v>9</v>
      </c>
      <c r="O28" s="59">
        <f t="shared" si="8"/>
        <v>30</v>
      </c>
      <c r="P28" s="59">
        <f>IF(O28="0","0",LOOKUP(O28,{0,25,30,37,45,52,60},{0,1,2,3,"3.5",4,5}))</f>
        <v>2</v>
      </c>
      <c r="Q28" s="59">
        <v>19</v>
      </c>
      <c r="R28" s="59">
        <v>9</v>
      </c>
      <c r="S28" s="59">
        <f t="shared" si="12"/>
        <v>28</v>
      </c>
      <c r="T28" s="59">
        <f>IF(S28="0","0",LOOKUP(S28,{0,25,30,37,45,52,60},{0,1,2,3,"3.5",4,5}))</f>
        <v>1</v>
      </c>
      <c r="U28" s="79">
        <v>6</v>
      </c>
      <c r="V28" s="79">
        <v>13</v>
      </c>
      <c r="W28" s="59">
        <f t="shared" si="3"/>
        <v>0</v>
      </c>
      <c r="X28" s="59">
        <f>IF(W28="0","0",LOOKUP(W28,{0,25,30,37,45,52,60},{0,1,2,3,"3.5",4,5}))</f>
        <v>0</v>
      </c>
      <c r="Y28" s="79">
        <v>16</v>
      </c>
      <c r="Z28" s="79">
        <v>13</v>
      </c>
      <c r="AA28" s="59">
        <f t="shared" si="4"/>
        <v>29</v>
      </c>
      <c r="AB28" s="59">
        <f>IF(AA28="0","0",LOOKUP(AA28,{0,25,30,37,45,52,60},{0,1,2,3,"3.5",4,5}))</f>
        <v>1</v>
      </c>
      <c r="AC28" s="59" t="s">
        <v>785</v>
      </c>
      <c r="AD28" s="82">
        <f>IF(ISBLANK(X28)," ",IF(X28="0","0",LOOKUP(X28,{0,1,2,3,"3.5",4,5},{0,0,0,1,"1.5",2,3})))</f>
        <v>0</v>
      </c>
      <c r="AE28" s="77">
        <f t="shared" ref="AE28:AE37" si="20">IF(OR((F28=0),(H28=0),(L28=0),(P28=0),(T28=0),(AB28=0)),0,SUM(F28+H28+L28+P28+T28+AB28+AD28)/6)</f>
        <v>2.5833333333333335</v>
      </c>
      <c r="AF28" s="82" t="str">
        <f t="shared" si="5"/>
        <v>C</v>
      </c>
      <c r="AG28" s="85" t="str">
        <f t="shared" si="6"/>
        <v>Bellow Average Result</v>
      </c>
      <c r="AH28" s="40"/>
      <c r="AI28" s="53" t="str">
        <f>IF(F28="0","0",LOOKUP(F28,{0,1,2,3,"3.5",4,5},{"F","D","C","B","A-","A","A+"}))</f>
        <v>A</v>
      </c>
      <c r="AJ28" s="53" t="str">
        <f>IF(H28="0","0",LOOKUP(H28,{0,1,2,3,"3.5",4,5},{"F","D","C","B","A-","A","A+"}))</f>
        <v>A-</v>
      </c>
      <c r="AK28" s="53" t="str">
        <f>IF(L28="0","0",LOOKUP(L28,{0,1,2,3,"3.5",4,5},{"F","D","C","B","A-","A","A+"}))</f>
        <v>A</v>
      </c>
      <c r="AL28" s="53" t="str">
        <f>IF(P28="0","0",LOOKUP(P28,{0,1,2,3,"3.5",4,5},{"F","D","C","B","A-","A","A+"}))</f>
        <v>C</v>
      </c>
      <c r="AM28" s="53" t="str">
        <f>IF(T28="0","0",LOOKUP(T28,{0,1,2,3,"3.5",4,5},{"F","D","C","B","A-","A","A+"}))</f>
        <v>D</v>
      </c>
      <c r="AN28" s="53" t="str">
        <f>IF(X28="0","0",LOOKUP(X28,{0,1,2,3,"3.5",4,5},{"F","D","C","B","A-","A","A+"}))</f>
        <v>F</v>
      </c>
      <c r="AO28" s="53" t="str">
        <f>IF(AB28="0","0",LOOKUP(AB28,{0,1,2,3,"3.5",4,5},{"F","D","C","B","A-","A","A+"}))</f>
        <v>D</v>
      </c>
      <c r="AP28" s="54">
        <f t="shared" si="7"/>
        <v>270</v>
      </c>
    </row>
    <row r="29" spans="1:42" ht="19.5" customHeight="1" x14ac:dyDescent="0.25">
      <c r="A29" s="86">
        <v>1027</v>
      </c>
      <c r="B29" s="87" t="s">
        <v>113</v>
      </c>
      <c r="C29" s="79">
        <v>45</v>
      </c>
      <c r="D29" s="79">
        <v>26</v>
      </c>
      <c r="E29" s="62">
        <f t="shared" si="0"/>
        <v>71</v>
      </c>
      <c r="F29" s="62">
        <f>IF(E29="0","0",LOOKUP(E29,{0,33,40,50,60,70,80},{0,1,2,3,"3.5",4,5}))</f>
        <v>4</v>
      </c>
      <c r="G29" s="59">
        <v>66</v>
      </c>
      <c r="H29" s="62" t="str">
        <f>IF(G29="0","0",LOOKUP(G29,{0,33,40,50,60,70,80},{0,1,2,3,"3.5",4,5}))</f>
        <v>3.5</v>
      </c>
      <c r="I29" s="79">
        <v>34</v>
      </c>
      <c r="J29" s="79">
        <v>13</v>
      </c>
      <c r="K29" s="62">
        <f t="shared" si="1"/>
        <v>47</v>
      </c>
      <c r="L29" s="62" t="str">
        <f>IF(K29="0","0",LOOKUP(K29,{0,25,30,37,45,52,60},{0,1,2,3,"3.5",4,5}))</f>
        <v>3.5</v>
      </c>
      <c r="M29" s="79">
        <v>20</v>
      </c>
      <c r="N29" s="79">
        <v>8</v>
      </c>
      <c r="O29" s="59">
        <f t="shared" si="8"/>
        <v>28</v>
      </c>
      <c r="P29" s="59">
        <f>IF(O29="0","0",LOOKUP(O29,{0,25,30,37,45,52,60},{0,1,2,3,"3.5",4,5}))</f>
        <v>1</v>
      </c>
      <c r="Q29" s="59">
        <v>18</v>
      </c>
      <c r="R29" s="59">
        <v>9</v>
      </c>
      <c r="S29" s="59">
        <f t="shared" si="12"/>
        <v>27</v>
      </c>
      <c r="T29" s="59">
        <f>IF(S29="0","0",LOOKUP(S29,{0,25,30,37,45,52,60},{0,1,2,3,"3.5",4,5}))</f>
        <v>1</v>
      </c>
      <c r="U29" s="79">
        <v>5</v>
      </c>
      <c r="V29" s="79">
        <v>12</v>
      </c>
      <c r="W29" s="59">
        <f t="shared" si="3"/>
        <v>0</v>
      </c>
      <c r="X29" s="59">
        <f>IF(W29="0","0",LOOKUP(W29,{0,25,30,37,45,52,60},{0,1,2,3,"3.5",4,5}))</f>
        <v>0</v>
      </c>
      <c r="Y29" s="79">
        <v>22</v>
      </c>
      <c r="Z29" s="79">
        <v>14</v>
      </c>
      <c r="AA29" s="59">
        <f t="shared" si="4"/>
        <v>36</v>
      </c>
      <c r="AB29" s="59">
        <f>IF(AA29="0","0",LOOKUP(AA29,{0,25,30,37,45,52,60},{0,1,2,3,"3.5",4,5}))</f>
        <v>2</v>
      </c>
      <c r="AC29" s="59" t="s">
        <v>785</v>
      </c>
      <c r="AD29" s="82">
        <f>IF(ISBLANK(X29)," ",IF(X29="0","0",LOOKUP(X29,{0,1,2,3,"3.5",4,5},{0,0,0,1,"1.5",2,3})))</f>
        <v>0</v>
      </c>
      <c r="AE29" s="77">
        <f t="shared" si="20"/>
        <v>2.5</v>
      </c>
      <c r="AF29" s="82" t="str">
        <f t="shared" si="5"/>
        <v>C</v>
      </c>
      <c r="AG29" s="85" t="str">
        <f t="shared" si="6"/>
        <v>Bellow Average Result</v>
      </c>
      <c r="AH29" s="40"/>
      <c r="AI29" s="53" t="str">
        <f>IF(F29="0","0",LOOKUP(F29,{0,1,2,3,"3.5",4,5},{"F","D","C","B","A-","A","A+"}))</f>
        <v>A</v>
      </c>
      <c r="AJ29" s="53" t="str">
        <f>IF(H29="0","0",LOOKUP(H29,{0,1,2,3,"3.5",4,5},{"F","D","C","B","A-","A","A+"}))</f>
        <v>A-</v>
      </c>
      <c r="AK29" s="53" t="str">
        <f>IF(L29="0","0",LOOKUP(L29,{0,1,2,3,"3.5",4,5},{"F","D","C","B","A-","A","A+"}))</f>
        <v>A-</v>
      </c>
      <c r="AL29" s="53" t="str">
        <f>IF(P29="0","0",LOOKUP(P29,{0,1,2,3,"3.5",4,5},{"F","D","C","B","A-","A","A+"}))</f>
        <v>D</v>
      </c>
      <c r="AM29" s="53" t="str">
        <f>IF(T29="0","0",LOOKUP(T29,{0,1,2,3,"3.5",4,5},{"F","D","C","B","A-","A","A+"}))</f>
        <v>D</v>
      </c>
      <c r="AN29" s="53" t="str">
        <f>IF(X29="0","0",LOOKUP(X29,{0,1,2,3,"3.5",4,5},{"F","D","C","B","A-","A","A+"}))</f>
        <v>F</v>
      </c>
      <c r="AO29" s="53" t="str">
        <f>IF(AB29="0","0",LOOKUP(AB29,{0,1,2,3,"3.5",4,5},{"F","D","C","B","A-","A","A+"}))</f>
        <v>C</v>
      </c>
      <c r="AP29" s="54">
        <f t="shared" si="7"/>
        <v>275</v>
      </c>
    </row>
    <row r="30" spans="1:42" ht="19.5" customHeight="1" x14ac:dyDescent="0.25">
      <c r="A30" s="86">
        <v>1028</v>
      </c>
      <c r="B30" s="87" t="s">
        <v>114</v>
      </c>
      <c r="C30" s="79">
        <v>38</v>
      </c>
      <c r="D30" s="79">
        <v>20</v>
      </c>
      <c r="E30" s="62">
        <f t="shared" si="0"/>
        <v>58</v>
      </c>
      <c r="F30" s="62">
        <f>IF(E30="0","0",LOOKUP(E30,{0,33,40,50,60,70,80},{0,1,2,3,"3.5",4,5}))</f>
        <v>3</v>
      </c>
      <c r="G30" s="59">
        <v>51</v>
      </c>
      <c r="H30" s="62">
        <f>IF(G30="0","0",LOOKUP(G30,{0,33,40,50,60,70,80},{0,1,2,3,"3.5",4,5}))</f>
        <v>3</v>
      </c>
      <c r="I30" s="79">
        <v>33</v>
      </c>
      <c r="J30" s="79">
        <v>17</v>
      </c>
      <c r="K30" s="62">
        <f t="shared" si="1"/>
        <v>50</v>
      </c>
      <c r="L30" s="62" t="str">
        <f>IF(K30="0","0",LOOKUP(K30,{0,25,30,37,45,52,60},{0,1,2,3,"3.5",4,5}))</f>
        <v>3.5</v>
      </c>
      <c r="M30" s="79">
        <v>31</v>
      </c>
      <c r="N30" s="79">
        <v>14</v>
      </c>
      <c r="O30" s="59">
        <f t="shared" si="8"/>
        <v>45</v>
      </c>
      <c r="P30" s="59" t="str">
        <f>IF(O30="0","0",LOOKUP(O30,{0,25,30,37,45,52,60},{0,1,2,3,"3.5",4,5}))</f>
        <v>3.5</v>
      </c>
      <c r="Q30" s="59">
        <v>19</v>
      </c>
      <c r="R30" s="59">
        <v>10</v>
      </c>
      <c r="S30" s="59">
        <f t="shared" si="12"/>
        <v>29</v>
      </c>
      <c r="T30" s="59">
        <f>IF(S30="0","0",LOOKUP(S30,{0,25,30,37,45,52,60},{0,1,2,3,"3.5",4,5}))</f>
        <v>1</v>
      </c>
      <c r="U30" s="79">
        <v>15</v>
      </c>
      <c r="V30" s="79">
        <v>11</v>
      </c>
      <c r="W30" s="59">
        <f t="shared" si="3"/>
        <v>26</v>
      </c>
      <c r="X30" s="59">
        <f>IF(W30="0","0",LOOKUP(W30,{0,25,30,37,45,52,60},{0,1,2,3,"3.5",4,5}))</f>
        <v>1</v>
      </c>
      <c r="Y30" s="79">
        <v>27</v>
      </c>
      <c r="Z30" s="79">
        <v>9</v>
      </c>
      <c r="AA30" s="59">
        <f t="shared" si="4"/>
        <v>36</v>
      </c>
      <c r="AB30" s="59">
        <f>IF(AA30="0","0",LOOKUP(AA30,{0,25,30,37,45,52,60},{0,1,2,3,"3.5",4,5}))</f>
        <v>2</v>
      </c>
      <c r="AC30" s="59" t="s">
        <v>786</v>
      </c>
      <c r="AD30" s="82">
        <f>IF(ISBLANK(AB30)," ",IF(AB30="0","0",LOOKUP(AB30,{0,1,2,3,"3.5",4,5},{0,0,0,1,"1.5",2,3})))</f>
        <v>0</v>
      </c>
      <c r="AE30" s="77">
        <f t="shared" ref="AE30" si="21">IF(OR((F30=0),(H30=0),(L30=0),(P30=0),(T30=0),(X30=0)),0,SUM(F30+H30+L30+P30+T30+X30+AD30)/6)</f>
        <v>2.5</v>
      </c>
      <c r="AF30" s="82" t="str">
        <f t="shared" si="5"/>
        <v>C</v>
      </c>
      <c r="AG30" s="85" t="str">
        <f t="shared" si="6"/>
        <v>Bellow Average Result</v>
      </c>
      <c r="AH30" s="40"/>
      <c r="AI30" s="53" t="str">
        <f>IF(F30="0","0",LOOKUP(F30,{0,1,2,3,"3.5",4,5},{"F","D","C","B","A-","A","A+"}))</f>
        <v>B</v>
      </c>
      <c r="AJ30" s="53" t="str">
        <f>IF(H30="0","0",LOOKUP(H30,{0,1,2,3,"3.5",4,5},{"F","D","C","B","A-","A","A+"}))</f>
        <v>B</v>
      </c>
      <c r="AK30" s="53" t="str">
        <f>IF(L30="0","0",LOOKUP(L30,{0,1,2,3,"3.5",4,5},{"F","D","C","B","A-","A","A+"}))</f>
        <v>A-</v>
      </c>
      <c r="AL30" s="53" t="str">
        <f>IF(P30="0","0",LOOKUP(P30,{0,1,2,3,"3.5",4,5},{"F","D","C","B","A-","A","A+"}))</f>
        <v>A-</v>
      </c>
      <c r="AM30" s="53" t="str">
        <f>IF(T30="0","0",LOOKUP(T30,{0,1,2,3,"3.5",4,5},{"F","D","C","B","A-","A","A+"}))</f>
        <v>D</v>
      </c>
      <c r="AN30" s="53" t="str">
        <f>IF(X30="0","0",LOOKUP(X30,{0,1,2,3,"3.5",4,5},{"F","D","C","B","A-","A","A+"}))</f>
        <v>D</v>
      </c>
      <c r="AO30" s="53" t="str">
        <f>IF(AB30="0","0",LOOKUP(AB30,{0,1,2,3,"3.5",4,5},{"F","D","C","B","A-","A","A+"}))</f>
        <v>C</v>
      </c>
      <c r="AP30" s="54">
        <f t="shared" si="7"/>
        <v>295</v>
      </c>
    </row>
    <row r="31" spans="1:42" ht="19.5" customHeight="1" x14ac:dyDescent="0.25">
      <c r="A31" s="86">
        <v>1029</v>
      </c>
      <c r="B31" s="87" t="s">
        <v>115</v>
      </c>
      <c r="C31" s="79">
        <v>38</v>
      </c>
      <c r="D31" s="79">
        <v>23</v>
      </c>
      <c r="E31" s="62">
        <f t="shared" si="0"/>
        <v>61</v>
      </c>
      <c r="F31" s="62" t="str">
        <f>IF(E31="0","0",LOOKUP(E31,{0,33,40,50,60,70,80},{0,1,2,3,"3.5",4,5}))</f>
        <v>3.5</v>
      </c>
      <c r="G31" s="59">
        <v>60</v>
      </c>
      <c r="H31" s="62" t="str">
        <f>IF(G31="0","0",LOOKUP(G31,{0,33,40,50,60,70,80},{0,1,2,3,"3.5",4,5}))</f>
        <v>3.5</v>
      </c>
      <c r="I31" s="79">
        <v>35</v>
      </c>
      <c r="J31" s="79">
        <v>14</v>
      </c>
      <c r="K31" s="62">
        <f t="shared" si="1"/>
        <v>49</v>
      </c>
      <c r="L31" s="62" t="str">
        <f>IF(K31="0","0",LOOKUP(K31,{0,25,30,37,45,52,60},{0,1,2,3,"3.5",4,5}))</f>
        <v>3.5</v>
      </c>
      <c r="M31" s="79">
        <v>20</v>
      </c>
      <c r="N31" s="79">
        <v>8</v>
      </c>
      <c r="O31" s="59">
        <f t="shared" si="8"/>
        <v>28</v>
      </c>
      <c r="P31" s="59">
        <f>IF(O31="0","0",LOOKUP(O31,{0,25,30,37,45,52,60},{0,1,2,3,"3.5",4,5}))</f>
        <v>1</v>
      </c>
      <c r="Q31" s="59">
        <v>19</v>
      </c>
      <c r="R31" s="59">
        <v>7</v>
      </c>
      <c r="S31" s="59">
        <f t="shared" si="12"/>
        <v>0</v>
      </c>
      <c r="T31" s="59">
        <f>IF(S31="0","0",LOOKUP(S31,{0,25,30,37,45,52,60},{0,1,2,3,"3.5",4,5}))</f>
        <v>0</v>
      </c>
      <c r="U31" s="79">
        <v>3</v>
      </c>
      <c r="V31" s="79">
        <v>12</v>
      </c>
      <c r="W31" s="59">
        <f t="shared" si="3"/>
        <v>0</v>
      </c>
      <c r="X31" s="59">
        <f>IF(W31="0","0",LOOKUP(W31,{0,25,30,37,45,52,60},{0,1,2,3,"3.5",4,5}))</f>
        <v>0</v>
      </c>
      <c r="Y31" s="79">
        <v>20</v>
      </c>
      <c r="Z31" s="79">
        <v>12</v>
      </c>
      <c r="AA31" s="59">
        <f t="shared" si="4"/>
        <v>32</v>
      </c>
      <c r="AB31" s="59">
        <f>IF(AA31="0","0",LOOKUP(AA31,{0,25,30,37,45,52,60},{0,1,2,3,"3.5",4,5}))</f>
        <v>2</v>
      </c>
      <c r="AC31" s="59" t="s">
        <v>785</v>
      </c>
      <c r="AD31" s="82">
        <f>IF(ISBLANK(X31)," ",IF(X31="0","0",LOOKUP(X31,{0,1,2,3,"3.5",4,5},{0,0,0,1,"1.5",2,3})))</f>
        <v>0</v>
      </c>
      <c r="AE31" s="77">
        <f t="shared" si="20"/>
        <v>0</v>
      </c>
      <c r="AF31" s="82" t="str">
        <f t="shared" si="5"/>
        <v>F</v>
      </c>
      <c r="AG31" s="85" t="str">
        <f t="shared" si="6"/>
        <v>Fail</v>
      </c>
      <c r="AH31" s="40"/>
      <c r="AI31" s="53" t="str">
        <f>IF(F31="0","0",LOOKUP(F31,{0,1,2,3,"3.5",4,5},{"F","D","C","B","A-","A","A+"}))</f>
        <v>A-</v>
      </c>
      <c r="AJ31" s="53" t="str">
        <f>IF(H31="0","0",LOOKUP(H31,{0,1,2,3,"3.5",4,5},{"F","D","C","B","A-","A","A+"}))</f>
        <v>A-</v>
      </c>
      <c r="AK31" s="53" t="str">
        <f>IF(L31="0","0",LOOKUP(L31,{0,1,2,3,"3.5",4,5},{"F","D","C","B","A-","A","A+"}))</f>
        <v>A-</v>
      </c>
      <c r="AL31" s="53" t="str">
        <f>IF(P31="0","0",LOOKUP(P31,{0,1,2,3,"3.5",4,5},{"F","D","C","B","A-","A","A+"}))</f>
        <v>D</v>
      </c>
      <c r="AM31" s="53" t="str">
        <f>IF(T31="0","0",LOOKUP(T31,{0,1,2,3,"3.5",4,5},{"F","D","C","B","A-","A","A+"}))</f>
        <v>F</v>
      </c>
      <c r="AN31" s="53" t="str">
        <f>IF(X31="0","0",LOOKUP(X31,{0,1,2,3,"3.5",4,5},{"F","D","C","B","A-","A","A+"}))</f>
        <v>F</v>
      </c>
      <c r="AO31" s="53" t="str">
        <f>IF(AB31="0","0",LOOKUP(AB31,{0,1,2,3,"3.5",4,5},{"F","D","C","B","A-","A","A+"}))</f>
        <v>C</v>
      </c>
      <c r="AP31" s="54">
        <f t="shared" si="7"/>
        <v>230</v>
      </c>
    </row>
    <row r="32" spans="1:42" ht="19.5" customHeight="1" x14ac:dyDescent="0.25">
      <c r="A32" s="86">
        <v>1030</v>
      </c>
      <c r="B32" s="87" t="s">
        <v>116</v>
      </c>
      <c r="C32" s="79">
        <v>38</v>
      </c>
      <c r="D32" s="79">
        <v>25</v>
      </c>
      <c r="E32" s="62">
        <f t="shared" si="0"/>
        <v>63</v>
      </c>
      <c r="F32" s="62" t="str">
        <f>IF(E32="0","0",LOOKUP(E32,{0,33,40,50,60,70,80},{0,1,2,3,"3.5",4,5}))</f>
        <v>3.5</v>
      </c>
      <c r="G32" s="59">
        <v>66</v>
      </c>
      <c r="H32" s="62" t="str">
        <f>IF(G32="0","0",LOOKUP(G32,{0,33,40,50,60,70,80},{0,1,2,3,"3.5",4,5}))</f>
        <v>3.5</v>
      </c>
      <c r="I32" s="79">
        <v>28</v>
      </c>
      <c r="J32" s="79">
        <v>12</v>
      </c>
      <c r="K32" s="62">
        <f t="shared" si="1"/>
        <v>40</v>
      </c>
      <c r="L32" s="62">
        <f>IF(K32="0","0",LOOKUP(K32,{0,25,30,37,45,52,60},{0,1,2,3,"3.5",4,5}))</f>
        <v>3</v>
      </c>
      <c r="M32" s="79">
        <v>18</v>
      </c>
      <c r="N32" s="79">
        <v>10</v>
      </c>
      <c r="O32" s="59">
        <f t="shared" si="8"/>
        <v>28</v>
      </c>
      <c r="P32" s="59">
        <f>IF(O32="0","0",LOOKUP(O32,{0,25,30,37,45,52,60},{0,1,2,3,"3.5",4,5}))</f>
        <v>1</v>
      </c>
      <c r="Q32" s="59">
        <v>22</v>
      </c>
      <c r="R32" s="59">
        <v>10</v>
      </c>
      <c r="S32" s="59">
        <f t="shared" si="12"/>
        <v>32</v>
      </c>
      <c r="T32" s="59">
        <f>IF(S32="0","0",LOOKUP(S32,{0,25,30,37,45,52,60},{0,1,2,3,"3.5",4,5}))</f>
        <v>2</v>
      </c>
      <c r="U32" s="79">
        <v>3</v>
      </c>
      <c r="V32" s="79">
        <v>12</v>
      </c>
      <c r="W32" s="59">
        <f t="shared" si="3"/>
        <v>0</v>
      </c>
      <c r="X32" s="59">
        <f>IF(W32="0","0",LOOKUP(W32,{0,25,30,37,45,52,60},{0,1,2,3,"3.5",4,5}))</f>
        <v>0</v>
      </c>
      <c r="Y32" s="79">
        <v>23</v>
      </c>
      <c r="Z32" s="79">
        <v>12</v>
      </c>
      <c r="AA32" s="59">
        <f t="shared" si="4"/>
        <v>35</v>
      </c>
      <c r="AB32" s="59">
        <f>IF(AA32="0","0",LOOKUP(AA32,{0,25,30,37,45,52,60},{0,1,2,3,"3.5",4,5}))</f>
        <v>2</v>
      </c>
      <c r="AC32" s="59" t="s">
        <v>785</v>
      </c>
      <c r="AD32" s="82">
        <f>IF(ISBLANK(X32)," ",IF(X32="0","0",LOOKUP(X32,{0,1,2,3,"3.5",4,5},{0,0,0,1,"1.5",2,3})))</f>
        <v>0</v>
      </c>
      <c r="AE32" s="77">
        <f t="shared" si="20"/>
        <v>2.5</v>
      </c>
      <c r="AF32" s="82" t="str">
        <f t="shared" si="5"/>
        <v>C</v>
      </c>
      <c r="AG32" s="85" t="str">
        <f t="shared" si="6"/>
        <v>Bellow Average Result</v>
      </c>
      <c r="AH32" s="40"/>
      <c r="AI32" s="53" t="str">
        <f>IF(F32="0","0",LOOKUP(F32,{0,1,2,3,"3.5",4,5},{"F","D","C","B","A-","A","A+"}))</f>
        <v>A-</v>
      </c>
      <c r="AJ32" s="53" t="str">
        <f>IF(H32="0","0",LOOKUP(H32,{0,1,2,3,"3.5",4,5},{"F","D","C","B","A-","A","A+"}))</f>
        <v>A-</v>
      </c>
      <c r="AK32" s="53" t="str">
        <f>IF(L32="0","0",LOOKUP(L32,{0,1,2,3,"3.5",4,5},{"F","D","C","B","A-","A","A+"}))</f>
        <v>B</v>
      </c>
      <c r="AL32" s="53" t="str">
        <f>IF(P32="0","0",LOOKUP(P32,{0,1,2,3,"3.5",4,5},{"F","D","C","B","A-","A","A+"}))</f>
        <v>D</v>
      </c>
      <c r="AM32" s="53" t="str">
        <f>IF(T32="0","0",LOOKUP(T32,{0,1,2,3,"3.5",4,5},{"F","D","C","B","A-","A","A+"}))</f>
        <v>C</v>
      </c>
      <c r="AN32" s="53" t="str">
        <f>IF(X32="0","0",LOOKUP(X32,{0,1,2,3,"3.5",4,5},{"F","D","C","B","A-","A","A+"}))</f>
        <v>F</v>
      </c>
      <c r="AO32" s="53" t="str">
        <f>IF(AB32="0","0",LOOKUP(AB32,{0,1,2,3,"3.5",4,5},{"F","D","C","B","A-","A","A+"}))</f>
        <v>C</v>
      </c>
      <c r="AP32" s="54">
        <f t="shared" si="7"/>
        <v>264</v>
      </c>
    </row>
    <row r="33" spans="1:42" ht="19.5" customHeight="1" x14ac:dyDescent="0.25">
      <c r="A33" s="86">
        <v>1031</v>
      </c>
      <c r="B33" s="87" t="s">
        <v>117</v>
      </c>
      <c r="C33" s="79">
        <v>41</v>
      </c>
      <c r="D33" s="79">
        <v>22</v>
      </c>
      <c r="E33" s="62">
        <f t="shared" si="0"/>
        <v>63</v>
      </c>
      <c r="F33" s="62" t="str">
        <f>IF(E33="0","0",LOOKUP(E33,{0,33,40,50,60,70,80},{0,1,2,3,"3.5",4,5}))</f>
        <v>3.5</v>
      </c>
      <c r="G33" s="59">
        <v>60</v>
      </c>
      <c r="H33" s="62" t="str">
        <f>IF(G33="0","0",LOOKUP(G33,{0,33,40,50,60,70,80},{0,1,2,3,"3.5",4,5}))</f>
        <v>3.5</v>
      </c>
      <c r="I33" s="79">
        <v>35</v>
      </c>
      <c r="J33" s="79">
        <v>14</v>
      </c>
      <c r="K33" s="62">
        <f t="shared" si="1"/>
        <v>49</v>
      </c>
      <c r="L33" s="62" t="str">
        <f>IF(K33="0","0",LOOKUP(K33,{0,25,30,37,45,52,60},{0,1,2,3,"3.5",4,5}))</f>
        <v>3.5</v>
      </c>
      <c r="M33" s="79">
        <v>19</v>
      </c>
      <c r="N33" s="79">
        <v>12</v>
      </c>
      <c r="O33" s="59">
        <f t="shared" si="8"/>
        <v>31</v>
      </c>
      <c r="P33" s="59">
        <f>IF(O33="0","0",LOOKUP(O33,{0,25,30,37,45,52,60},{0,1,2,3,"3.5",4,5}))</f>
        <v>2</v>
      </c>
      <c r="Q33" s="59">
        <v>17</v>
      </c>
      <c r="R33" s="59">
        <v>16</v>
      </c>
      <c r="S33" s="59">
        <f t="shared" si="12"/>
        <v>33</v>
      </c>
      <c r="T33" s="59">
        <f>IF(S33="0","0",LOOKUP(S33,{0,25,30,37,45,52,60},{0,1,2,3,"3.5",4,5}))</f>
        <v>2</v>
      </c>
      <c r="U33" s="79">
        <v>2</v>
      </c>
      <c r="V33" s="79">
        <v>9</v>
      </c>
      <c r="W33" s="59">
        <f t="shared" si="3"/>
        <v>0</v>
      </c>
      <c r="X33" s="59">
        <f>IF(W33="0","0",LOOKUP(W33,{0,25,30,37,45,52,60},{0,1,2,3,"3.5",4,5}))</f>
        <v>0</v>
      </c>
      <c r="Y33" s="79">
        <v>16</v>
      </c>
      <c r="Z33" s="79">
        <v>11</v>
      </c>
      <c r="AA33" s="59">
        <f t="shared" si="4"/>
        <v>27</v>
      </c>
      <c r="AB33" s="59">
        <f>IF(AA33="0","0",LOOKUP(AA33,{0,25,30,37,45,52,60},{0,1,2,3,"3.5",4,5}))</f>
        <v>1</v>
      </c>
      <c r="AC33" s="59" t="s">
        <v>785</v>
      </c>
      <c r="AD33" s="82">
        <f>IF(ISBLANK(X33)," ",IF(X33="0","0",LOOKUP(X33,{0,1,2,3,"3.5",4,5},{0,0,0,1,"1.5",2,3})))</f>
        <v>0</v>
      </c>
      <c r="AE33" s="77">
        <f t="shared" si="20"/>
        <v>2.5833333333333335</v>
      </c>
      <c r="AF33" s="82" t="str">
        <f t="shared" si="5"/>
        <v>C</v>
      </c>
      <c r="AG33" s="85" t="str">
        <f t="shared" si="6"/>
        <v>Bellow Average Result</v>
      </c>
      <c r="AH33" s="40"/>
      <c r="AI33" s="53" t="str">
        <f>IF(F33="0","0",LOOKUP(F33,{0,1,2,3,"3.5",4,5},{"F","D","C","B","A-","A","A+"}))</f>
        <v>A-</v>
      </c>
      <c r="AJ33" s="53" t="str">
        <f>IF(H33="0","0",LOOKUP(H33,{0,1,2,3,"3.5",4,5},{"F","D","C","B","A-","A","A+"}))</f>
        <v>A-</v>
      </c>
      <c r="AK33" s="53" t="str">
        <f>IF(L33="0","0",LOOKUP(L33,{0,1,2,3,"3.5",4,5},{"F","D","C","B","A-","A","A+"}))</f>
        <v>A-</v>
      </c>
      <c r="AL33" s="53" t="str">
        <f>IF(P33="0","0",LOOKUP(P33,{0,1,2,3,"3.5",4,5},{"F","D","C","B","A-","A","A+"}))</f>
        <v>C</v>
      </c>
      <c r="AM33" s="53" t="str">
        <f>IF(T33="0","0",LOOKUP(T33,{0,1,2,3,"3.5",4,5},{"F","D","C","B","A-","A","A+"}))</f>
        <v>C</v>
      </c>
      <c r="AN33" s="53" t="str">
        <f>IF(X33="0","0",LOOKUP(X33,{0,1,2,3,"3.5",4,5},{"F","D","C","B","A-","A","A+"}))</f>
        <v>F</v>
      </c>
      <c r="AO33" s="53" t="str">
        <f>IF(AB33="0","0",LOOKUP(AB33,{0,1,2,3,"3.5",4,5},{"F","D","C","B","A-","A","A+"}))</f>
        <v>D</v>
      </c>
      <c r="AP33" s="54">
        <f t="shared" si="7"/>
        <v>263</v>
      </c>
    </row>
    <row r="34" spans="1:42" ht="19.5" customHeight="1" x14ac:dyDescent="0.25">
      <c r="A34" s="86">
        <v>1032</v>
      </c>
      <c r="B34" s="87" t="s">
        <v>118</v>
      </c>
      <c r="C34" s="79">
        <v>47</v>
      </c>
      <c r="D34" s="79">
        <v>23</v>
      </c>
      <c r="E34" s="62">
        <f t="shared" si="0"/>
        <v>70</v>
      </c>
      <c r="F34" s="62">
        <f>IF(E34="0","0",LOOKUP(E34,{0,33,40,50,60,70,80},{0,1,2,3,"3.5",4,5}))</f>
        <v>4</v>
      </c>
      <c r="G34" s="59">
        <v>67</v>
      </c>
      <c r="H34" s="62" t="str">
        <f>IF(G34="0","0",LOOKUP(G34,{0,33,40,50,60,70,80},{0,1,2,3,"3.5",4,5}))</f>
        <v>3.5</v>
      </c>
      <c r="I34" s="79">
        <v>29</v>
      </c>
      <c r="J34" s="79">
        <v>14</v>
      </c>
      <c r="K34" s="62">
        <f t="shared" si="1"/>
        <v>43</v>
      </c>
      <c r="L34" s="62">
        <f>IF(K34="0","0",LOOKUP(K34,{0,25,30,37,45,52,60},{0,1,2,3,"3.5",4,5}))</f>
        <v>3</v>
      </c>
      <c r="M34" s="79">
        <v>24</v>
      </c>
      <c r="N34" s="79">
        <v>17</v>
      </c>
      <c r="O34" s="59">
        <f t="shared" si="8"/>
        <v>41</v>
      </c>
      <c r="P34" s="59">
        <f>IF(O34="0","0",LOOKUP(O34,{0,25,30,37,45,52,60},{0,1,2,3,"3.5",4,5}))</f>
        <v>3</v>
      </c>
      <c r="Q34" s="59">
        <v>21</v>
      </c>
      <c r="R34" s="59">
        <v>12</v>
      </c>
      <c r="S34" s="59">
        <f t="shared" si="12"/>
        <v>33</v>
      </c>
      <c r="T34" s="59">
        <f>IF(S34="0","0",LOOKUP(S34,{0,25,30,37,45,52,60},{0,1,2,3,"3.5",4,5}))</f>
        <v>2</v>
      </c>
      <c r="U34" s="79">
        <v>20</v>
      </c>
      <c r="V34" s="79">
        <v>12</v>
      </c>
      <c r="W34" s="59">
        <f t="shared" si="3"/>
        <v>32</v>
      </c>
      <c r="X34" s="59">
        <f>IF(W34="0","0",LOOKUP(W34,{0,25,30,37,45,52,60},{0,1,2,3,"3.5",4,5}))</f>
        <v>2</v>
      </c>
      <c r="Y34" s="79">
        <v>24</v>
      </c>
      <c r="Z34" s="79">
        <v>16</v>
      </c>
      <c r="AA34" s="59">
        <f t="shared" si="4"/>
        <v>40</v>
      </c>
      <c r="AB34" s="59">
        <f>IF(AA34="0","0",LOOKUP(AA34,{0,25,30,37,45,52,60},{0,1,2,3,"3.5",4,5}))</f>
        <v>3</v>
      </c>
      <c r="AC34" s="59" t="s">
        <v>785</v>
      </c>
      <c r="AD34" s="82">
        <f>IF(ISBLANK(X34)," ",IF(X34="0","0",LOOKUP(X34,{0,1,2,3,"3.5",4,5},{0,0,0,1,"1.5",2,3})))</f>
        <v>0</v>
      </c>
      <c r="AE34" s="77">
        <f t="shared" si="20"/>
        <v>3.0833333333333335</v>
      </c>
      <c r="AF34" s="82" t="str">
        <f t="shared" si="5"/>
        <v>B</v>
      </c>
      <c r="AG34" s="85" t="str">
        <f t="shared" si="6"/>
        <v>Average Result</v>
      </c>
      <c r="AH34" s="40"/>
      <c r="AI34" s="53" t="str">
        <f>IF(F34="0","0",LOOKUP(F34,{0,1,2,3,"3.5",4,5},{"F","D","C","B","A-","A","A+"}))</f>
        <v>A</v>
      </c>
      <c r="AJ34" s="53" t="str">
        <f>IF(H34="0","0",LOOKUP(H34,{0,1,2,3,"3.5",4,5},{"F","D","C","B","A-","A","A+"}))</f>
        <v>A-</v>
      </c>
      <c r="AK34" s="53" t="str">
        <f>IF(L34="0","0",LOOKUP(L34,{0,1,2,3,"3.5",4,5},{"F","D","C","B","A-","A","A+"}))</f>
        <v>B</v>
      </c>
      <c r="AL34" s="53" t="str">
        <f>IF(P34="0","0",LOOKUP(P34,{0,1,2,3,"3.5",4,5},{"F","D","C","B","A-","A","A+"}))</f>
        <v>B</v>
      </c>
      <c r="AM34" s="53" t="str">
        <f>IF(T34="0","0",LOOKUP(T34,{0,1,2,3,"3.5",4,5},{"F","D","C","B","A-","A","A+"}))</f>
        <v>C</v>
      </c>
      <c r="AN34" s="53" t="str">
        <f>IF(X34="0","0",LOOKUP(X34,{0,1,2,3,"3.5",4,5},{"F","D","C","B","A-","A","A+"}))</f>
        <v>C</v>
      </c>
      <c r="AO34" s="53" t="str">
        <f>IF(AB34="0","0",LOOKUP(AB34,{0,1,2,3,"3.5",4,5},{"F","D","C","B","A-","A","A+"}))</f>
        <v>B</v>
      </c>
      <c r="AP34" s="54">
        <f t="shared" si="7"/>
        <v>326</v>
      </c>
    </row>
    <row r="35" spans="1:42" ht="19.5" customHeight="1" x14ac:dyDescent="0.25">
      <c r="A35" s="86">
        <v>1033</v>
      </c>
      <c r="B35" s="87" t="s">
        <v>119</v>
      </c>
      <c r="C35" s="79">
        <v>48</v>
      </c>
      <c r="D35" s="79">
        <v>24</v>
      </c>
      <c r="E35" s="62">
        <f t="shared" si="0"/>
        <v>72</v>
      </c>
      <c r="F35" s="62">
        <f>IF(E35="0","0",LOOKUP(E35,{0,33,40,50,60,70,80},{0,1,2,3,"3.5",4,5}))</f>
        <v>4</v>
      </c>
      <c r="G35" s="59">
        <v>51</v>
      </c>
      <c r="H35" s="62">
        <f>IF(G35="0","0",LOOKUP(G35,{0,33,40,50,60,70,80},{0,1,2,3,"3.5",4,5}))</f>
        <v>3</v>
      </c>
      <c r="I35" s="79">
        <v>35</v>
      </c>
      <c r="J35" s="79">
        <v>15</v>
      </c>
      <c r="K35" s="62">
        <f t="shared" si="1"/>
        <v>50</v>
      </c>
      <c r="L35" s="62" t="str">
        <f>IF(K35="0","0",LOOKUP(K35,{0,25,30,37,45,52,60},{0,1,2,3,"3.5",4,5}))</f>
        <v>3.5</v>
      </c>
      <c r="M35" s="79">
        <v>28</v>
      </c>
      <c r="N35" s="79">
        <v>13</v>
      </c>
      <c r="O35" s="59">
        <f t="shared" si="8"/>
        <v>41</v>
      </c>
      <c r="P35" s="59">
        <f>IF(O35="0","0",LOOKUP(O35,{0,25,30,37,45,52,60},{0,1,2,3,"3.5",4,5}))</f>
        <v>3</v>
      </c>
      <c r="Q35" s="59">
        <v>22</v>
      </c>
      <c r="R35" s="59">
        <v>15</v>
      </c>
      <c r="S35" s="59">
        <f t="shared" si="12"/>
        <v>37</v>
      </c>
      <c r="T35" s="59">
        <f>IF(S35="0","0",LOOKUP(S35,{0,25,30,37,45,52,60},{0,1,2,3,"3.5",4,5}))</f>
        <v>3</v>
      </c>
      <c r="U35" s="79">
        <v>10</v>
      </c>
      <c r="V35" s="79">
        <v>8</v>
      </c>
      <c r="W35" s="59">
        <f t="shared" si="3"/>
        <v>0</v>
      </c>
      <c r="X35" s="59">
        <f>IF(W35="0","0",LOOKUP(W35,{0,25,30,37,45,52,60},{0,1,2,3,"3.5",4,5}))</f>
        <v>0</v>
      </c>
      <c r="Y35" s="79">
        <v>24</v>
      </c>
      <c r="Z35" s="79">
        <v>14</v>
      </c>
      <c r="AA35" s="59">
        <f t="shared" si="4"/>
        <v>38</v>
      </c>
      <c r="AB35" s="59">
        <f>IF(AA35="0","0",LOOKUP(AA35,{0,25,30,37,45,52,60},{0,1,2,3,"3.5",4,5}))</f>
        <v>3</v>
      </c>
      <c r="AC35" s="59" t="s">
        <v>785</v>
      </c>
      <c r="AD35" s="82">
        <f>IF(ISBLANK(X35)," ",IF(X35="0","0",LOOKUP(X35,{0,1,2,3,"3.5",4,5},{0,0,0,1,"1.5",2,3})))</f>
        <v>0</v>
      </c>
      <c r="AE35" s="77">
        <f t="shared" si="20"/>
        <v>3.25</v>
      </c>
      <c r="AF35" s="82" t="str">
        <f t="shared" si="5"/>
        <v>B</v>
      </c>
      <c r="AG35" s="85" t="str">
        <f t="shared" si="6"/>
        <v>Average Result</v>
      </c>
      <c r="AH35" s="40"/>
      <c r="AI35" s="53" t="str">
        <f>IF(F35="0","0",LOOKUP(F35,{0,1,2,3,"3.5",4,5},{"F","D","C","B","A-","A","A+"}))</f>
        <v>A</v>
      </c>
      <c r="AJ35" s="53" t="str">
        <f>IF(H35="0","0",LOOKUP(H35,{0,1,2,3,"3.5",4,5},{"F","D","C","B","A-","A","A+"}))</f>
        <v>B</v>
      </c>
      <c r="AK35" s="53" t="str">
        <f>IF(L35="0","0",LOOKUP(L35,{0,1,2,3,"3.5",4,5},{"F","D","C","B","A-","A","A+"}))</f>
        <v>A-</v>
      </c>
      <c r="AL35" s="53" t="str">
        <f>IF(P35="0","0",LOOKUP(P35,{0,1,2,3,"3.5",4,5},{"F","D","C","B","A-","A","A+"}))</f>
        <v>B</v>
      </c>
      <c r="AM35" s="53" t="str">
        <f>IF(T35="0","0",LOOKUP(T35,{0,1,2,3,"3.5",4,5},{"F","D","C","B","A-","A","A+"}))</f>
        <v>B</v>
      </c>
      <c r="AN35" s="53" t="str">
        <f>IF(X35="0","0",LOOKUP(X35,{0,1,2,3,"3.5",4,5},{"F","D","C","B","A-","A","A+"}))</f>
        <v>F</v>
      </c>
      <c r="AO35" s="53" t="str">
        <f>IF(AB35="0","0",LOOKUP(AB35,{0,1,2,3,"3.5",4,5},{"F","D","C","B","A-","A","A+"}))</f>
        <v>B</v>
      </c>
      <c r="AP35" s="54">
        <f t="shared" si="7"/>
        <v>289</v>
      </c>
    </row>
    <row r="36" spans="1:42" ht="19.5" customHeight="1" x14ac:dyDescent="0.25">
      <c r="A36" s="86">
        <v>1034</v>
      </c>
      <c r="B36" s="87" t="s">
        <v>120</v>
      </c>
      <c r="C36" s="79">
        <v>37</v>
      </c>
      <c r="D36" s="79">
        <v>18</v>
      </c>
      <c r="E36" s="62">
        <f t="shared" si="0"/>
        <v>55</v>
      </c>
      <c r="F36" s="62">
        <f>IF(E36="0","0",LOOKUP(E36,{0,33,40,50,60,70,80},{0,1,2,3,"3.5",4,5}))</f>
        <v>3</v>
      </c>
      <c r="G36" s="59">
        <v>80</v>
      </c>
      <c r="H36" s="62">
        <f>IF(G36="0","0",LOOKUP(G36,{0,33,40,50,60,70,80},{0,1,2,3,"3.5",4,5}))</f>
        <v>5</v>
      </c>
      <c r="I36" s="79">
        <v>32</v>
      </c>
      <c r="J36" s="79">
        <v>12</v>
      </c>
      <c r="K36" s="62">
        <f t="shared" si="1"/>
        <v>44</v>
      </c>
      <c r="L36" s="62">
        <f>IF(K36="0","0",LOOKUP(K36,{0,25,30,37,45,52,60},{0,1,2,3,"3.5",4,5}))</f>
        <v>3</v>
      </c>
      <c r="M36" s="79">
        <v>15</v>
      </c>
      <c r="N36" s="79">
        <v>6</v>
      </c>
      <c r="O36" s="59">
        <f t="shared" si="8"/>
        <v>0</v>
      </c>
      <c r="P36" s="59">
        <f>IF(O36="0","0",LOOKUP(O36,{0,25,30,37,45,52,60},{0,1,2,3,"3.5",4,5}))</f>
        <v>0</v>
      </c>
      <c r="Q36" s="78">
        <v>0</v>
      </c>
      <c r="R36" s="78">
        <v>0</v>
      </c>
      <c r="S36" s="59">
        <f t="shared" si="12"/>
        <v>0</v>
      </c>
      <c r="T36" s="59">
        <f>IF(S36="0","0",LOOKUP(S36,{0,25,30,37,45,52,60},{0,1,2,3,"3.5",4,5}))</f>
        <v>0</v>
      </c>
      <c r="U36" s="79">
        <v>0</v>
      </c>
      <c r="V36" s="79">
        <v>8</v>
      </c>
      <c r="W36" s="59">
        <f t="shared" si="3"/>
        <v>0</v>
      </c>
      <c r="X36" s="59">
        <f>IF(W36="0","0",LOOKUP(W36,{0,25,30,37,45,52,60},{0,1,2,3,"3.5",4,5}))</f>
        <v>0</v>
      </c>
      <c r="Y36" s="79">
        <v>0</v>
      </c>
      <c r="Z36" s="79">
        <v>0</v>
      </c>
      <c r="AA36" s="59">
        <f t="shared" si="4"/>
        <v>0</v>
      </c>
      <c r="AB36" s="59">
        <f>IF(AA36="0","0",LOOKUP(AA36,{0,25,30,37,45,52,60},{0,1,2,3,"3.5",4,5}))</f>
        <v>0</v>
      </c>
      <c r="AC36" s="59" t="s">
        <v>785</v>
      </c>
      <c r="AD36" s="82">
        <f>IF(ISBLANK(X36)," ",IF(X36="0","0",LOOKUP(X36,{0,1,2,3,"3.5",4,5},{0,0,0,1,"1.5",2,3})))</f>
        <v>0</v>
      </c>
      <c r="AE36" s="77">
        <f t="shared" si="20"/>
        <v>0</v>
      </c>
      <c r="AF36" s="82" t="str">
        <f t="shared" si="5"/>
        <v>F</v>
      </c>
      <c r="AG36" s="85" t="str">
        <f t="shared" si="6"/>
        <v>Fail</v>
      </c>
      <c r="AH36" s="40"/>
      <c r="AI36" s="53" t="str">
        <f>IF(F36="0","0",LOOKUP(F36,{0,1,2,3,"3.5",4,5},{"F","D","C","B","A-","A","A+"}))</f>
        <v>B</v>
      </c>
      <c r="AJ36" s="53" t="str">
        <f>IF(H36="0","0",LOOKUP(H36,{0,1,2,3,"3.5",4,5},{"F","D","C","B","A-","A","A+"}))</f>
        <v>A+</v>
      </c>
      <c r="AK36" s="53" t="str">
        <f>IF(L36="0","0",LOOKUP(L36,{0,1,2,3,"3.5",4,5},{"F","D","C","B","A-","A","A+"}))</f>
        <v>B</v>
      </c>
      <c r="AL36" s="53" t="str">
        <f>IF(P36="0","0",LOOKUP(P36,{0,1,2,3,"3.5",4,5},{"F","D","C","B","A-","A","A+"}))</f>
        <v>F</v>
      </c>
      <c r="AM36" s="53" t="str">
        <f>IF(T36="0","0",LOOKUP(T36,{0,1,2,3,"3.5",4,5},{"F","D","C","B","A-","A","A+"}))</f>
        <v>F</v>
      </c>
      <c r="AN36" s="53" t="str">
        <f>IF(X36="0","0",LOOKUP(X36,{0,1,2,3,"3.5",4,5},{"F","D","C","B","A-","A","A+"}))</f>
        <v>F</v>
      </c>
      <c r="AO36" s="53" t="str">
        <f>IF(AB36="0","0",LOOKUP(AB36,{0,1,2,3,"3.5",4,5},{"F","D","C","B","A-","A","A+"}))</f>
        <v>F</v>
      </c>
      <c r="AP36" s="54">
        <f t="shared" si="7"/>
        <v>179</v>
      </c>
    </row>
    <row r="37" spans="1:42" ht="19.5" customHeight="1" x14ac:dyDescent="0.25">
      <c r="A37" s="86">
        <v>1035</v>
      </c>
      <c r="B37" s="87" t="s">
        <v>121</v>
      </c>
      <c r="C37" s="79">
        <v>50</v>
      </c>
      <c r="D37" s="79">
        <v>25</v>
      </c>
      <c r="E37" s="62">
        <f t="shared" ref="E37:E68" si="22">IF(OR((C37&lt;19),(D37&lt;9)),0,SUM(C37:D37))</f>
        <v>75</v>
      </c>
      <c r="F37" s="62">
        <f>IF(E37="0","0",LOOKUP(E37,{0,33,40,50,60,70,80},{0,1,2,3,"3.5",4,5}))</f>
        <v>4</v>
      </c>
      <c r="G37" s="59">
        <v>62</v>
      </c>
      <c r="H37" s="62" t="str">
        <f>IF(G37="0","0",LOOKUP(G37,{0,33,40,50,60,70,80},{0,1,2,3,"3.5",4,5}))</f>
        <v>3.5</v>
      </c>
      <c r="I37" s="79">
        <v>35</v>
      </c>
      <c r="J37" s="79">
        <v>16</v>
      </c>
      <c r="K37" s="62">
        <f t="shared" ref="K37:K68" si="23">IF(OR((I37&lt;13),(J37&lt;8)),0,SUM(I37:J37))</f>
        <v>51</v>
      </c>
      <c r="L37" s="62" t="str">
        <f>IF(K37="0","0",LOOKUP(K37,{0,25,30,37,45,52,60},{0,1,2,3,"3.5",4,5}))</f>
        <v>3.5</v>
      </c>
      <c r="M37" s="79">
        <v>40</v>
      </c>
      <c r="N37" s="79">
        <v>15</v>
      </c>
      <c r="O37" s="59">
        <f t="shared" ref="O37:O68" si="24">IF(OR((M37&lt;13),(N37&lt;8)),0,SUM(M37:N37))</f>
        <v>55</v>
      </c>
      <c r="P37" s="59">
        <f>IF(O37="0","0",LOOKUP(O37,{0,25,30,37,45,52,60},{0,1,2,3,"3.5",4,5}))</f>
        <v>4</v>
      </c>
      <c r="Q37" s="65">
        <v>28</v>
      </c>
      <c r="R37" s="59">
        <v>14</v>
      </c>
      <c r="S37" s="59">
        <f t="shared" ref="S37:S68" si="25">IF(OR((Q37&lt;13),(R37&lt;8)),0,SUM(Q37:R37))</f>
        <v>42</v>
      </c>
      <c r="T37" s="59">
        <f>IF(S37="0","0",LOOKUP(S37,{0,25,30,37,45,52,60},{0,1,2,3,"3.5",4,5}))</f>
        <v>3</v>
      </c>
      <c r="U37" s="79">
        <v>26</v>
      </c>
      <c r="V37" s="79">
        <v>8</v>
      </c>
      <c r="W37" s="59">
        <f t="shared" ref="W37:W68" si="26">IF(OR((U37&lt;13),(V37&lt;8)),0,SUM(U37:V37))</f>
        <v>34</v>
      </c>
      <c r="X37" s="59">
        <f>IF(W37="0","0",LOOKUP(W37,{0,25,30,37,45,52,60},{0,1,2,3,"3.5",4,5}))</f>
        <v>2</v>
      </c>
      <c r="Y37" s="79">
        <v>34</v>
      </c>
      <c r="Z37" s="79">
        <v>12</v>
      </c>
      <c r="AA37" s="59">
        <f t="shared" ref="AA37:AA68" si="27">IF(OR((Y37&lt;13),(Z37&lt;8)),0,SUM(Y37:Z37))</f>
        <v>46</v>
      </c>
      <c r="AB37" s="59" t="str">
        <f>IF(AA37="0","0",LOOKUP(AA37,{0,25,30,37,45,52,60},{0,1,2,3,"3.5",4,5}))</f>
        <v>3.5</v>
      </c>
      <c r="AC37" s="59" t="s">
        <v>785</v>
      </c>
      <c r="AD37" s="82">
        <f>IF(ISBLANK(X37)," ",IF(X37="0","0",LOOKUP(X37,{0,1,2,3,"3.5",4,5},{0,0,0,1,"1.5",2,3})))</f>
        <v>0</v>
      </c>
      <c r="AE37" s="77">
        <f t="shared" si="20"/>
        <v>3.5833333333333335</v>
      </c>
      <c r="AF37" s="82" t="str">
        <f t="shared" ref="AF37:AF68" si="28">IF(AE37&gt;=5,"A+",IF(AE37&gt;=4,"A",IF(AE37&gt;=3.5,"A-",IF(AE37&gt;=3,"B",IF(AE37&gt;=2,"C",IF(AE37&gt;=1,"D","F"))))))</f>
        <v>A-</v>
      </c>
      <c r="AG37" s="85" t="str">
        <f t="shared" ref="AG37:AG68" si="29">IF(AF37="A+","Excellent Result",IF(AF37="A","Very Good Result",IF(AF37="A-","Good Result",IF(AF37="B","Average Result",IF(AF37="C","Bellow Average Result",IF(AF37="D","Not So Good Result","Fail"))))))</f>
        <v>Good Result</v>
      </c>
      <c r="AH37" s="40"/>
      <c r="AI37" s="53" t="str">
        <f>IF(F37="0","0",LOOKUP(F37,{0,1,2,3,"3.5",4,5},{"F","D","C","B","A-","A","A+"}))</f>
        <v>A</v>
      </c>
      <c r="AJ37" s="53" t="str">
        <f>IF(H37="0","0",LOOKUP(H37,{0,1,2,3,"3.5",4,5},{"F","D","C","B","A-","A","A+"}))</f>
        <v>A-</v>
      </c>
      <c r="AK37" s="53" t="str">
        <f>IF(L37="0","0",LOOKUP(L37,{0,1,2,3,"3.5",4,5},{"F","D","C","B","A-","A","A+"}))</f>
        <v>A-</v>
      </c>
      <c r="AL37" s="53" t="str">
        <f>IF(P37="0","0",LOOKUP(P37,{0,1,2,3,"3.5",4,5},{"F","D","C","B","A-","A","A+"}))</f>
        <v>A</v>
      </c>
      <c r="AM37" s="53" t="str">
        <f>IF(T37="0","0",LOOKUP(T37,{0,1,2,3,"3.5",4,5},{"F","D","C","B","A-","A","A+"}))</f>
        <v>B</v>
      </c>
      <c r="AN37" s="53" t="str">
        <f>IF(X37="0","0",LOOKUP(X37,{0,1,2,3,"3.5",4,5},{"F","D","C","B","A-","A","A+"}))</f>
        <v>C</v>
      </c>
      <c r="AO37" s="53" t="str">
        <f>IF(AB37="0","0",LOOKUP(AB37,{0,1,2,3,"3.5",4,5},{"F","D","C","B","A-","A","A+"}))</f>
        <v>A-</v>
      </c>
      <c r="AP37" s="54">
        <f t="shared" ref="AP37:AP68" si="30" xml:space="preserve"> SUM(E37+G37+K37+O37+S37+W37+AA37)</f>
        <v>365</v>
      </c>
    </row>
    <row r="38" spans="1:42" ht="19.5" customHeight="1" x14ac:dyDescent="0.25">
      <c r="A38" s="86">
        <v>1036</v>
      </c>
      <c r="B38" s="87" t="s">
        <v>122</v>
      </c>
      <c r="C38" s="79">
        <v>44</v>
      </c>
      <c r="D38" s="79">
        <v>17</v>
      </c>
      <c r="E38" s="62">
        <f t="shared" si="22"/>
        <v>61</v>
      </c>
      <c r="F38" s="62" t="str">
        <f>IF(E38="0","0",LOOKUP(E38,{0,33,40,50,60,70,80},{0,1,2,3,"3.5",4,5}))</f>
        <v>3.5</v>
      </c>
      <c r="G38" s="59">
        <v>55</v>
      </c>
      <c r="H38" s="62">
        <f>IF(G38="0","0",LOOKUP(G38,{0,33,40,50,60,70,80},{0,1,2,3,"3.5",4,5}))</f>
        <v>3</v>
      </c>
      <c r="I38" s="79">
        <v>27</v>
      </c>
      <c r="J38" s="79">
        <v>15</v>
      </c>
      <c r="K38" s="62">
        <f t="shared" si="23"/>
        <v>42</v>
      </c>
      <c r="L38" s="62">
        <f>IF(K38="0","0",LOOKUP(K38,{0,25,30,37,45,52,60},{0,1,2,3,"3.5",4,5}))</f>
        <v>3</v>
      </c>
      <c r="M38" s="79">
        <v>19</v>
      </c>
      <c r="N38" s="79">
        <v>17</v>
      </c>
      <c r="O38" s="59">
        <f t="shared" si="24"/>
        <v>36</v>
      </c>
      <c r="P38" s="59">
        <f>IF(O38="0","0",LOOKUP(O38,{0,25,30,37,45,52,60},{0,1,2,3,"3.5",4,5}))</f>
        <v>2</v>
      </c>
      <c r="Q38" s="59">
        <v>19</v>
      </c>
      <c r="R38" s="59">
        <v>11</v>
      </c>
      <c r="S38" s="59">
        <f t="shared" si="25"/>
        <v>30</v>
      </c>
      <c r="T38" s="59">
        <f>IF(S38="0","0",LOOKUP(S38,{0,25,30,37,45,52,60},{0,1,2,3,"3.5",4,5}))</f>
        <v>2</v>
      </c>
      <c r="U38" s="79">
        <v>4</v>
      </c>
      <c r="V38" s="79">
        <v>15</v>
      </c>
      <c r="W38" s="59">
        <f t="shared" si="26"/>
        <v>0</v>
      </c>
      <c r="X38" s="59">
        <f>IF(W38="0","0",LOOKUP(W38,{0,25,30,37,45,52,60},{0,1,2,3,"3.5",4,5}))</f>
        <v>0</v>
      </c>
      <c r="Y38" s="79">
        <v>18</v>
      </c>
      <c r="Z38" s="79">
        <v>13</v>
      </c>
      <c r="AA38" s="59">
        <f t="shared" si="27"/>
        <v>31</v>
      </c>
      <c r="AB38" s="59">
        <f>IF(AA38="0","0",LOOKUP(AA38,{0,25,30,37,45,52,60},{0,1,2,3,"3.5",4,5}))</f>
        <v>2</v>
      </c>
      <c r="AC38" s="59" t="s">
        <v>786</v>
      </c>
      <c r="AD38" s="82">
        <f>IF(ISBLANK(AB38)," ",IF(AB38="0","0",LOOKUP(AB38,{0,1,2,3,"3.5",4,5},{0,0,0,1,"1.5",2,3})))</f>
        <v>0</v>
      </c>
      <c r="AE38" s="77">
        <f t="shared" ref="AE38" si="31">IF(OR((F38=0),(H38=0),(L38=0),(P38=0),(T38=0),(X38=0)),0,SUM(F38+H38+L38+P38+T38+X38+AD38)/6)</f>
        <v>0</v>
      </c>
      <c r="AF38" s="82" t="str">
        <f t="shared" si="28"/>
        <v>F</v>
      </c>
      <c r="AG38" s="85" t="str">
        <f t="shared" si="29"/>
        <v>Fail</v>
      </c>
      <c r="AH38" s="40"/>
      <c r="AI38" s="53" t="str">
        <f>IF(F38="0","0",LOOKUP(F38,{0,1,2,3,"3.5",4,5},{"F","D","C","B","A-","A","A+"}))</f>
        <v>A-</v>
      </c>
      <c r="AJ38" s="53" t="str">
        <f>IF(H38="0","0",LOOKUP(H38,{0,1,2,3,"3.5",4,5},{"F","D","C","B","A-","A","A+"}))</f>
        <v>B</v>
      </c>
      <c r="AK38" s="53" t="str">
        <f>IF(L38="0","0",LOOKUP(L38,{0,1,2,3,"3.5",4,5},{"F","D","C","B","A-","A","A+"}))</f>
        <v>B</v>
      </c>
      <c r="AL38" s="53" t="str">
        <f>IF(P38="0","0",LOOKUP(P38,{0,1,2,3,"3.5",4,5},{"F","D","C","B","A-","A","A+"}))</f>
        <v>C</v>
      </c>
      <c r="AM38" s="53" t="str">
        <f>IF(T38="0","0",LOOKUP(T38,{0,1,2,3,"3.5",4,5},{"F","D","C","B","A-","A","A+"}))</f>
        <v>C</v>
      </c>
      <c r="AN38" s="53" t="str">
        <f>IF(X38="0","0",LOOKUP(X38,{0,1,2,3,"3.5",4,5},{"F","D","C","B","A-","A","A+"}))</f>
        <v>F</v>
      </c>
      <c r="AO38" s="53" t="str">
        <f>IF(AB38="0","0",LOOKUP(AB38,{0,1,2,3,"3.5",4,5},{"F","D","C","B","A-","A","A+"}))</f>
        <v>C</v>
      </c>
      <c r="AP38" s="54">
        <f t="shared" si="30"/>
        <v>255</v>
      </c>
    </row>
    <row r="39" spans="1:42" ht="19.5" customHeight="1" x14ac:dyDescent="0.25">
      <c r="A39" s="86">
        <v>1037</v>
      </c>
      <c r="B39" s="87" t="s">
        <v>123</v>
      </c>
      <c r="C39" s="79">
        <v>44</v>
      </c>
      <c r="D39" s="79">
        <v>24</v>
      </c>
      <c r="E39" s="62">
        <f t="shared" si="22"/>
        <v>68</v>
      </c>
      <c r="F39" s="62" t="str">
        <f>IF(E39="0","0",LOOKUP(E39,{0,33,40,50,60,70,80},{0,1,2,3,"3.5",4,5}))</f>
        <v>3.5</v>
      </c>
      <c r="G39" s="59">
        <v>60</v>
      </c>
      <c r="H39" s="62" t="str">
        <f>IF(G39="0","0",LOOKUP(G39,{0,33,40,50,60,70,80},{0,1,2,3,"3.5",4,5}))</f>
        <v>3.5</v>
      </c>
      <c r="I39" s="79">
        <v>35</v>
      </c>
      <c r="J39" s="79">
        <v>18</v>
      </c>
      <c r="K39" s="62">
        <f t="shared" si="23"/>
        <v>53</v>
      </c>
      <c r="L39" s="62">
        <f>IF(K39="0","0",LOOKUP(K39,{0,25,30,37,45,52,60},{0,1,2,3,"3.5",4,5}))</f>
        <v>4</v>
      </c>
      <c r="M39" s="79">
        <v>36</v>
      </c>
      <c r="N39" s="79">
        <v>17</v>
      </c>
      <c r="O39" s="59">
        <f t="shared" si="24"/>
        <v>53</v>
      </c>
      <c r="P39" s="59">
        <f>IF(O39="0","0",LOOKUP(O39,{0,25,30,37,45,52,60},{0,1,2,3,"3.5",4,5}))</f>
        <v>4</v>
      </c>
      <c r="Q39" s="65">
        <v>24</v>
      </c>
      <c r="R39" s="59">
        <v>20</v>
      </c>
      <c r="S39" s="59">
        <f t="shared" si="25"/>
        <v>44</v>
      </c>
      <c r="T39" s="59">
        <f>IF(S39="0","0",LOOKUP(S39,{0,25,30,37,45,52,60},{0,1,2,3,"3.5",4,5}))</f>
        <v>3</v>
      </c>
      <c r="U39" s="79">
        <v>25</v>
      </c>
      <c r="V39" s="79">
        <v>13</v>
      </c>
      <c r="W39" s="59">
        <f t="shared" si="26"/>
        <v>38</v>
      </c>
      <c r="X39" s="59">
        <f>IF(W39="0","0",LOOKUP(W39,{0,25,30,37,45,52,60},{0,1,2,3,"3.5",4,5}))</f>
        <v>3</v>
      </c>
      <c r="Y39" s="79">
        <v>22</v>
      </c>
      <c r="Z39" s="79">
        <v>17</v>
      </c>
      <c r="AA39" s="59">
        <f t="shared" si="27"/>
        <v>39</v>
      </c>
      <c r="AB39" s="59">
        <f>IF(AA39="0","0",LOOKUP(AA39,{0,25,30,37,45,52,60},{0,1,2,3,"3.5",4,5}))</f>
        <v>3</v>
      </c>
      <c r="AC39" s="59" t="s">
        <v>785</v>
      </c>
      <c r="AD39" s="82">
        <f>IF(ISBLANK(X39)," ",IF(X39="0","0",LOOKUP(X39,{0,1,2,3,"3.5",4,5},{0,0,0,1,"1.5",2,3})))</f>
        <v>1</v>
      </c>
      <c r="AE39" s="77">
        <f>IF(OR((F39=0),(H39=0),(L39=0),(P39=0),(T39=0),(AB39=0)),0,SUM(F39+H39+L39+P39+T39+AB39+AD39)/6)</f>
        <v>3.6666666666666665</v>
      </c>
      <c r="AF39" s="82" t="str">
        <f t="shared" si="28"/>
        <v>A-</v>
      </c>
      <c r="AG39" s="85" t="str">
        <f t="shared" si="29"/>
        <v>Good Result</v>
      </c>
      <c r="AH39" s="40"/>
      <c r="AI39" s="53" t="str">
        <f>IF(F39="0","0",LOOKUP(F39,{0,1,2,3,"3.5",4,5},{"F","D","C","B","A-","A","A+"}))</f>
        <v>A-</v>
      </c>
      <c r="AJ39" s="53" t="str">
        <f>IF(H39="0","0",LOOKUP(H39,{0,1,2,3,"3.5",4,5},{"F","D","C","B","A-","A","A+"}))</f>
        <v>A-</v>
      </c>
      <c r="AK39" s="53" t="str">
        <f>IF(L39="0","0",LOOKUP(L39,{0,1,2,3,"3.5",4,5},{"F","D","C","B","A-","A","A+"}))</f>
        <v>A</v>
      </c>
      <c r="AL39" s="53" t="str">
        <f>IF(P39="0","0",LOOKUP(P39,{0,1,2,3,"3.5",4,5},{"F","D","C","B","A-","A","A+"}))</f>
        <v>A</v>
      </c>
      <c r="AM39" s="53" t="str">
        <f>IF(T39="0","0",LOOKUP(T39,{0,1,2,3,"3.5",4,5},{"F","D","C","B","A-","A","A+"}))</f>
        <v>B</v>
      </c>
      <c r="AN39" s="53" t="str">
        <f>IF(X39="0","0",LOOKUP(X39,{0,1,2,3,"3.5",4,5},{"F","D","C","B","A-","A","A+"}))</f>
        <v>B</v>
      </c>
      <c r="AO39" s="53" t="str">
        <f>IF(AB39="0","0",LOOKUP(AB39,{0,1,2,3,"3.5",4,5},{"F","D","C","B","A-","A","A+"}))</f>
        <v>B</v>
      </c>
      <c r="AP39" s="54">
        <f t="shared" si="30"/>
        <v>355</v>
      </c>
    </row>
    <row r="40" spans="1:42" ht="19.5" customHeight="1" x14ac:dyDescent="0.25">
      <c r="A40" s="86">
        <v>1038</v>
      </c>
      <c r="B40" s="87" t="s">
        <v>124</v>
      </c>
      <c r="C40" s="79">
        <v>0</v>
      </c>
      <c r="D40" s="79">
        <v>0</v>
      </c>
      <c r="E40" s="62">
        <f t="shared" si="22"/>
        <v>0</v>
      </c>
      <c r="F40" s="62">
        <f>IF(E40="0","0",LOOKUP(E40,{0,33,40,50,60,70,80},{0,1,2,3,"3.5",4,5}))</f>
        <v>0</v>
      </c>
      <c r="G40" s="59">
        <v>0</v>
      </c>
      <c r="H40" s="62">
        <f>IF(G40="0","0",LOOKUP(G40,{0,33,40,50,60,70,80},{0,1,2,3,"3.5",4,5}))</f>
        <v>0</v>
      </c>
      <c r="I40" s="79">
        <v>0</v>
      </c>
      <c r="J40" s="79">
        <v>0</v>
      </c>
      <c r="K40" s="62">
        <f t="shared" si="23"/>
        <v>0</v>
      </c>
      <c r="L40" s="62">
        <f>IF(K40="0","0",LOOKUP(K40,{0,25,30,37,45,52,60},{0,1,2,3,"3.5",4,5}))</f>
        <v>0</v>
      </c>
      <c r="M40" s="79">
        <v>0</v>
      </c>
      <c r="N40" s="79">
        <v>0</v>
      </c>
      <c r="O40" s="59">
        <f t="shared" si="24"/>
        <v>0</v>
      </c>
      <c r="P40" s="59">
        <f>IF(O40="0","0",LOOKUP(O40,{0,25,30,37,45,52,60},{0,1,2,3,"3.5",4,5}))</f>
        <v>0</v>
      </c>
      <c r="Q40" s="78">
        <v>0</v>
      </c>
      <c r="R40" s="78">
        <v>0</v>
      </c>
      <c r="S40" s="59">
        <f t="shared" si="25"/>
        <v>0</v>
      </c>
      <c r="T40" s="59">
        <f>IF(S40="0","0",LOOKUP(S40,{0,25,30,37,45,52,60},{0,1,2,3,"3.5",4,5}))</f>
        <v>0</v>
      </c>
      <c r="U40" s="79">
        <v>0</v>
      </c>
      <c r="V40" s="79">
        <v>0</v>
      </c>
      <c r="W40" s="59">
        <f t="shared" si="26"/>
        <v>0</v>
      </c>
      <c r="X40" s="59">
        <f>IF(W40="0","0",LOOKUP(W40,{0,25,30,37,45,52,60},{0,1,2,3,"3.5",4,5}))</f>
        <v>0</v>
      </c>
      <c r="Y40" s="79">
        <v>0</v>
      </c>
      <c r="Z40" s="79">
        <v>0</v>
      </c>
      <c r="AA40" s="59">
        <f t="shared" si="27"/>
        <v>0</v>
      </c>
      <c r="AB40" s="59">
        <f>IF(AA40="0","0",LOOKUP(AA40,{0,25,30,37,45,52,60},{0,1,2,3,"3.5",4,5}))</f>
        <v>0</v>
      </c>
      <c r="AC40" s="59" t="s">
        <v>786</v>
      </c>
      <c r="AD40" s="82">
        <f>IF(ISBLANK(AB40)," ",IF(AB40="0","0",LOOKUP(AB40,{0,1,2,3,"3.5",4,5},{0,0,0,1,"1.5",2,3})))</f>
        <v>0</v>
      </c>
      <c r="AE40" s="77">
        <f t="shared" ref="AE40" si="32">IF(OR((F40=0),(H40=0),(L40=0),(P40=0),(T40=0),(X40=0)),0,SUM(F40+H40+L40+P40+T40+X40+AD40)/6)</f>
        <v>0</v>
      </c>
      <c r="AF40" s="82" t="str">
        <f t="shared" si="28"/>
        <v>F</v>
      </c>
      <c r="AG40" s="85" t="str">
        <f t="shared" si="29"/>
        <v>Fail</v>
      </c>
      <c r="AH40" s="40"/>
      <c r="AI40" s="53" t="str">
        <f>IF(F40="0","0",LOOKUP(F40,{0,1,2,3,"3.5",4,5},{"F","D","C","B","A-","A","A+"}))</f>
        <v>F</v>
      </c>
      <c r="AJ40" s="53" t="str">
        <f>IF(H40="0","0",LOOKUP(H40,{0,1,2,3,"3.5",4,5},{"F","D","C","B","A-","A","A+"}))</f>
        <v>F</v>
      </c>
      <c r="AK40" s="53" t="str">
        <f>IF(L40="0","0",LOOKUP(L40,{0,1,2,3,"3.5",4,5},{"F","D","C","B","A-","A","A+"}))</f>
        <v>F</v>
      </c>
      <c r="AL40" s="53" t="str">
        <f>IF(P40="0","0",LOOKUP(P40,{0,1,2,3,"3.5",4,5},{"F","D","C","B","A-","A","A+"}))</f>
        <v>F</v>
      </c>
      <c r="AM40" s="53" t="str">
        <f>IF(T40="0","0",LOOKUP(T40,{0,1,2,3,"3.5",4,5},{"F","D","C","B","A-","A","A+"}))</f>
        <v>F</v>
      </c>
      <c r="AN40" s="53" t="str">
        <f>IF(X40="0","0",LOOKUP(X40,{0,1,2,3,"3.5",4,5},{"F","D","C","B","A-","A","A+"}))</f>
        <v>F</v>
      </c>
      <c r="AO40" s="53" t="str">
        <f>IF(AB40="0","0",LOOKUP(AB40,{0,1,2,3,"3.5",4,5},{"F","D","C","B","A-","A","A+"}))</f>
        <v>F</v>
      </c>
      <c r="AP40" s="54">
        <f t="shared" si="30"/>
        <v>0</v>
      </c>
    </row>
    <row r="41" spans="1:42" ht="19.5" customHeight="1" x14ac:dyDescent="0.25">
      <c r="A41" s="86">
        <v>1039</v>
      </c>
      <c r="B41" s="87" t="s">
        <v>125</v>
      </c>
      <c r="C41" s="79">
        <v>38</v>
      </c>
      <c r="D41" s="79">
        <v>24</v>
      </c>
      <c r="E41" s="62">
        <f t="shared" si="22"/>
        <v>62</v>
      </c>
      <c r="F41" s="62" t="str">
        <f>IF(E41="0","0",LOOKUP(E41,{0,33,40,50,60,70,80},{0,1,2,3,"3.5",4,5}))</f>
        <v>3.5</v>
      </c>
      <c r="G41" s="59">
        <v>61</v>
      </c>
      <c r="H41" s="62" t="str">
        <f>IF(G41="0","0",LOOKUP(G41,{0,33,40,50,60,70,80},{0,1,2,3,"3.5",4,5}))</f>
        <v>3.5</v>
      </c>
      <c r="I41" s="79">
        <v>33</v>
      </c>
      <c r="J41" s="79">
        <v>19</v>
      </c>
      <c r="K41" s="62">
        <f t="shared" si="23"/>
        <v>52</v>
      </c>
      <c r="L41" s="62">
        <f>IF(K41="0","0",LOOKUP(K41,{0,25,30,37,45,52,60},{0,1,2,3,"3.5",4,5}))</f>
        <v>4</v>
      </c>
      <c r="M41" s="79">
        <v>30</v>
      </c>
      <c r="N41" s="79">
        <v>19</v>
      </c>
      <c r="O41" s="59">
        <f t="shared" si="24"/>
        <v>49</v>
      </c>
      <c r="P41" s="59" t="str">
        <f>IF(O41="0","0",LOOKUP(O41,{0,25,30,37,45,52,60},{0,1,2,3,"3.5",4,5}))</f>
        <v>3.5</v>
      </c>
      <c r="Q41" s="59">
        <v>21</v>
      </c>
      <c r="R41" s="59">
        <v>18</v>
      </c>
      <c r="S41" s="59">
        <f t="shared" si="25"/>
        <v>39</v>
      </c>
      <c r="T41" s="59">
        <f>IF(S41="0","0",LOOKUP(S41,{0,25,30,37,45,52,60},{0,1,2,3,"3.5",4,5}))</f>
        <v>3</v>
      </c>
      <c r="U41" s="79">
        <v>3</v>
      </c>
      <c r="V41" s="79">
        <v>13</v>
      </c>
      <c r="W41" s="59">
        <f t="shared" si="26"/>
        <v>0</v>
      </c>
      <c r="X41" s="59">
        <f>IF(W41="0","0",LOOKUP(W41,{0,25,30,37,45,52,60},{0,1,2,3,"3.5",4,5}))</f>
        <v>0</v>
      </c>
      <c r="Y41" s="79">
        <v>24</v>
      </c>
      <c r="Z41" s="79">
        <v>17</v>
      </c>
      <c r="AA41" s="59">
        <f t="shared" si="27"/>
        <v>41</v>
      </c>
      <c r="AB41" s="59">
        <f>IF(AA41="0","0",LOOKUP(AA41,{0,25,30,37,45,52,60},{0,1,2,3,"3.5",4,5}))</f>
        <v>3</v>
      </c>
      <c r="AC41" s="59" t="s">
        <v>785</v>
      </c>
      <c r="AD41" s="82">
        <f>IF(ISBLANK(X41)," ",IF(X41="0","0",LOOKUP(X41,{0,1,2,3,"3.5",4,5},{0,0,0,1,"1.5",2,3})))</f>
        <v>0</v>
      </c>
      <c r="AE41" s="77">
        <f t="shared" ref="AE41:AE43" si="33">IF(OR((F41=0),(H41=0),(L41=0),(P41=0),(T41=0),(AB41=0)),0,SUM(F41+H41+L41+P41+T41+AB41+AD41)/6)</f>
        <v>3.4166666666666665</v>
      </c>
      <c r="AF41" s="82" t="str">
        <f t="shared" si="28"/>
        <v>B</v>
      </c>
      <c r="AG41" s="85" t="str">
        <f t="shared" si="29"/>
        <v>Average Result</v>
      </c>
      <c r="AH41" s="40"/>
      <c r="AI41" s="53" t="str">
        <f>IF(F41="0","0",LOOKUP(F41,{0,1,2,3,"3.5",4,5},{"F","D","C","B","A-","A","A+"}))</f>
        <v>A-</v>
      </c>
      <c r="AJ41" s="53" t="str">
        <f>IF(H41="0","0",LOOKUP(H41,{0,1,2,3,"3.5",4,5},{"F","D","C","B","A-","A","A+"}))</f>
        <v>A-</v>
      </c>
      <c r="AK41" s="53" t="str">
        <f>IF(L41="0","0",LOOKUP(L41,{0,1,2,3,"3.5",4,5},{"F","D","C","B","A-","A","A+"}))</f>
        <v>A</v>
      </c>
      <c r="AL41" s="53" t="str">
        <f>IF(P41="0","0",LOOKUP(P41,{0,1,2,3,"3.5",4,5},{"F","D","C","B","A-","A","A+"}))</f>
        <v>A-</v>
      </c>
      <c r="AM41" s="53" t="str">
        <f>IF(T41="0","0",LOOKUP(T41,{0,1,2,3,"3.5",4,5},{"F","D","C","B","A-","A","A+"}))</f>
        <v>B</v>
      </c>
      <c r="AN41" s="53" t="str">
        <f>IF(X41="0","0",LOOKUP(X41,{0,1,2,3,"3.5",4,5},{"F","D","C","B","A-","A","A+"}))</f>
        <v>F</v>
      </c>
      <c r="AO41" s="53" t="str">
        <f>IF(AB41="0","0",LOOKUP(AB41,{0,1,2,3,"3.5",4,5},{"F","D","C","B","A-","A","A+"}))</f>
        <v>B</v>
      </c>
      <c r="AP41" s="54">
        <f t="shared" si="30"/>
        <v>304</v>
      </c>
    </row>
    <row r="42" spans="1:42" ht="19.5" customHeight="1" x14ac:dyDescent="0.25">
      <c r="A42" s="86">
        <v>1040</v>
      </c>
      <c r="B42" s="87" t="s">
        <v>126</v>
      </c>
      <c r="C42" s="79">
        <v>39</v>
      </c>
      <c r="D42" s="79">
        <v>23</v>
      </c>
      <c r="E42" s="62">
        <f t="shared" si="22"/>
        <v>62</v>
      </c>
      <c r="F42" s="62" t="str">
        <f>IF(E42="0","0",LOOKUP(E42,{0,33,40,50,60,70,80},{0,1,2,3,"3.5",4,5}))</f>
        <v>3.5</v>
      </c>
      <c r="G42" s="59">
        <v>73</v>
      </c>
      <c r="H42" s="62">
        <f>IF(G42="0","0",LOOKUP(G42,{0,33,40,50,60,70,80},{0,1,2,3,"3.5",4,5}))</f>
        <v>4</v>
      </c>
      <c r="I42" s="79">
        <v>34</v>
      </c>
      <c r="J42" s="79">
        <v>20</v>
      </c>
      <c r="K42" s="62">
        <f t="shared" si="23"/>
        <v>54</v>
      </c>
      <c r="L42" s="62">
        <f>IF(K42="0","0",LOOKUP(K42,{0,25,30,37,45,52,60},{0,1,2,3,"3.5",4,5}))</f>
        <v>4</v>
      </c>
      <c r="M42" s="79">
        <v>39</v>
      </c>
      <c r="N42" s="79">
        <v>10</v>
      </c>
      <c r="O42" s="59">
        <f t="shared" si="24"/>
        <v>49</v>
      </c>
      <c r="P42" s="59" t="str">
        <f>IF(O42="0","0",LOOKUP(O42,{0,25,30,37,45,52,60},{0,1,2,3,"3.5",4,5}))</f>
        <v>3.5</v>
      </c>
      <c r="Q42" s="65">
        <v>20</v>
      </c>
      <c r="R42" s="59">
        <v>16</v>
      </c>
      <c r="S42" s="59">
        <f t="shared" si="25"/>
        <v>36</v>
      </c>
      <c r="T42" s="59">
        <f>IF(S42="0","0",LOOKUP(S42,{0,25,30,37,45,52,60},{0,1,2,3,"3.5",4,5}))</f>
        <v>2</v>
      </c>
      <c r="U42" s="79">
        <v>14</v>
      </c>
      <c r="V42" s="79">
        <v>9</v>
      </c>
      <c r="W42" s="59">
        <f t="shared" si="26"/>
        <v>23</v>
      </c>
      <c r="X42" s="59">
        <f>IF(W42="0","0",LOOKUP(W42,{0,25,30,37,45,52,60},{0,1,2,3,"3.5",4,5}))</f>
        <v>0</v>
      </c>
      <c r="Y42" s="79">
        <v>28</v>
      </c>
      <c r="Z42" s="79">
        <v>14</v>
      </c>
      <c r="AA42" s="59">
        <f t="shared" si="27"/>
        <v>42</v>
      </c>
      <c r="AB42" s="59">
        <f>IF(AA42="0","0",LOOKUP(AA42,{0,25,30,37,45,52,60},{0,1,2,3,"3.5",4,5}))</f>
        <v>3</v>
      </c>
      <c r="AC42" s="59" t="s">
        <v>785</v>
      </c>
      <c r="AD42" s="82">
        <f>IF(ISBLANK(X42)," ",IF(X42="0","0",LOOKUP(X42,{0,1,2,3,"3.5",4,5},{0,0,0,1,"1.5",2,3})))</f>
        <v>0</v>
      </c>
      <c r="AE42" s="77">
        <f t="shared" si="33"/>
        <v>3.3333333333333335</v>
      </c>
      <c r="AF42" s="82" t="str">
        <f t="shared" si="28"/>
        <v>B</v>
      </c>
      <c r="AG42" s="85" t="str">
        <f t="shared" si="29"/>
        <v>Average Result</v>
      </c>
      <c r="AH42" s="40"/>
      <c r="AI42" s="53" t="str">
        <f>IF(F42="0","0",LOOKUP(F42,{0,1,2,3,"3.5",4,5},{"F","D","C","B","A-","A","A+"}))</f>
        <v>A-</v>
      </c>
      <c r="AJ42" s="53" t="str">
        <f>IF(H42="0","0",LOOKUP(H42,{0,1,2,3,"3.5",4,5},{"F","D","C","B","A-","A","A+"}))</f>
        <v>A</v>
      </c>
      <c r="AK42" s="53" t="str">
        <f>IF(L42="0","0",LOOKUP(L42,{0,1,2,3,"3.5",4,5},{"F","D","C","B","A-","A","A+"}))</f>
        <v>A</v>
      </c>
      <c r="AL42" s="53" t="str">
        <f>IF(P42="0","0",LOOKUP(P42,{0,1,2,3,"3.5",4,5},{"F","D","C","B","A-","A","A+"}))</f>
        <v>A-</v>
      </c>
      <c r="AM42" s="53" t="str">
        <f>IF(T42="0","0",LOOKUP(T42,{0,1,2,3,"3.5",4,5},{"F","D","C","B","A-","A","A+"}))</f>
        <v>C</v>
      </c>
      <c r="AN42" s="53" t="str">
        <f>IF(X42="0","0",LOOKUP(X42,{0,1,2,3,"3.5",4,5},{"F","D","C","B","A-","A","A+"}))</f>
        <v>F</v>
      </c>
      <c r="AO42" s="53" t="str">
        <f>IF(AB42="0","0",LOOKUP(AB42,{0,1,2,3,"3.5",4,5},{"F","D","C","B","A-","A","A+"}))</f>
        <v>B</v>
      </c>
      <c r="AP42" s="54">
        <f t="shared" si="30"/>
        <v>339</v>
      </c>
    </row>
    <row r="43" spans="1:42" ht="19.5" customHeight="1" x14ac:dyDescent="0.25">
      <c r="A43" s="86">
        <v>1041</v>
      </c>
      <c r="B43" s="87" t="s">
        <v>127</v>
      </c>
      <c r="C43" s="79">
        <v>42</v>
      </c>
      <c r="D43" s="79">
        <v>18</v>
      </c>
      <c r="E43" s="62">
        <f t="shared" si="22"/>
        <v>60</v>
      </c>
      <c r="F43" s="62" t="str">
        <f>IF(E43="0","0",LOOKUP(E43,{0,33,40,50,60,70,80},{0,1,2,3,"3.5",4,5}))</f>
        <v>3.5</v>
      </c>
      <c r="G43" s="59">
        <v>54</v>
      </c>
      <c r="H43" s="62">
        <f>IF(G43="0","0",LOOKUP(G43,{0,33,40,50,60,70,80},{0,1,2,3,"3.5",4,5}))</f>
        <v>3</v>
      </c>
      <c r="I43" s="79">
        <v>33</v>
      </c>
      <c r="J43" s="79">
        <v>17</v>
      </c>
      <c r="K43" s="62">
        <f t="shared" si="23"/>
        <v>50</v>
      </c>
      <c r="L43" s="62" t="str">
        <f>IF(K43="0","0",LOOKUP(K43,{0,25,30,37,45,52,60},{0,1,2,3,"3.5",4,5}))</f>
        <v>3.5</v>
      </c>
      <c r="M43" s="79">
        <v>34</v>
      </c>
      <c r="N43" s="79">
        <v>11</v>
      </c>
      <c r="O43" s="59">
        <f t="shared" si="24"/>
        <v>45</v>
      </c>
      <c r="P43" s="59" t="str">
        <f>IF(O43="0","0",LOOKUP(O43,{0,25,30,37,45,52,60},{0,1,2,3,"3.5",4,5}))</f>
        <v>3.5</v>
      </c>
      <c r="Q43" s="65">
        <v>24</v>
      </c>
      <c r="R43" s="59">
        <v>13</v>
      </c>
      <c r="S43" s="59">
        <f t="shared" si="25"/>
        <v>37</v>
      </c>
      <c r="T43" s="59">
        <f>IF(S43="0","0",LOOKUP(S43,{0,25,30,37,45,52,60},{0,1,2,3,"3.5",4,5}))</f>
        <v>3</v>
      </c>
      <c r="U43" s="79">
        <v>2</v>
      </c>
      <c r="V43" s="79">
        <v>8</v>
      </c>
      <c r="W43" s="59">
        <f t="shared" si="26"/>
        <v>0</v>
      </c>
      <c r="X43" s="59">
        <f>IF(W43="0","0",LOOKUP(W43,{0,25,30,37,45,52,60},{0,1,2,3,"3.5",4,5}))</f>
        <v>0</v>
      </c>
      <c r="Y43" s="79">
        <v>24</v>
      </c>
      <c r="Z43" s="79">
        <v>13</v>
      </c>
      <c r="AA43" s="59">
        <f t="shared" si="27"/>
        <v>37</v>
      </c>
      <c r="AB43" s="59">
        <f>IF(AA43="0","0",LOOKUP(AA43,{0,25,30,37,45,52,60},{0,1,2,3,"3.5",4,5}))</f>
        <v>3</v>
      </c>
      <c r="AC43" s="59" t="s">
        <v>785</v>
      </c>
      <c r="AD43" s="82">
        <f>IF(ISBLANK(X43)," ",IF(X43="0","0",LOOKUP(X43,{0,1,2,3,"3.5",4,5},{0,0,0,1,"1.5",2,3})))</f>
        <v>0</v>
      </c>
      <c r="AE43" s="77">
        <f t="shared" si="33"/>
        <v>3.25</v>
      </c>
      <c r="AF43" s="82" t="str">
        <f t="shared" si="28"/>
        <v>B</v>
      </c>
      <c r="AG43" s="85" t="str">
        <f t="shared" si="29"/>
        <v>Average Result</v>
      </c>
      <c r="AH43" s="40"/>
      <c r="AI43" s="53" t="str">
        <f>IF(F43="0","0",LOOKUP(F43,{0,1,2,3,"3.5",4,5},{"F","D","C","B","A-","A","A+"}))</f>
        <v>A-</v>
      </c>
      <c r="AJ43" s="53" t="str">
        <f>IF(H43="0","0",LOOKUP(H43,{0,1,2,3,"3.5",4,5},{"F","D","C","B","A-","A","A+"}))</f>
        <v>B</v>
      </c>
      <c r="AK43" s="53" t="str">
        <f>IF(L43="0","0",LOOKUP(L43,{0,1,2,3,"3.5",4,5},{"F","D","C","B","A-","A","A+"}))</f>
        <v>A-</v>
      </c>
      <c r="AL43" s="53" t="str">
        <f>IF(P43="0","0",LOOKUP(P43,{0,1,2,3,"3.5",4,5},{"F","D","C","B","A-","A","A+"}))</f>
        <v>A-</v>
      </c>
      <c r="AM43" s="53" t="str">
        <f>IF(T43="0","0",LOOKUP(T43,{0,1,2,3,"3.5",4,5},{"F","D","C","B","A-","A","A+"}))</f>
        <v>B</v>
      </c>
      <c r="AN43" s="53" t="str">
        <f>IF(X43="0","0",LOOKUP(X43,{0,1,2,3,"3.5",4,5},{"F","D","C","B","A-","A","A+"}))</f>
        <v>F</v>
      </c>
      <c r="AO43" s="53" t="str">
        <f>IF(AB43="0","0",LOOKUP(AB43,{0,1,2,3,"3.5",4,5},{"F","D","C","B","A-","A","A+"}))</f>
        <v>B</v>
      </c>
      <c r="AP43" s="54">
        <f t="shared" si="30"/>
        <v>283</v>
      </c>
    </row>
    <row r="44" spans="1:42" ht="19.5" customHeight="1" x14ac:dyDescent="0.25">
      <c r="A44" s="86">
        <v>1042</v>
      </c>
      <c r="B44" s="87" t="s">
        <v>128</v>
      </c>
      <c r="C44" s="79">
        <v>41</v>
      </c>
      <c r="D44" s="79">
        <v>21</v>
      </c>
      <c r="E44" s="62">
        <f t="shared" si="22"/>
        <v>62</v>
      </c>
      <c r="F44" s="62" t="str">
        <f>IF(E44="0","0",LOOKUP(E44,{0,33,40,50,60,70,80},{0,1,2,3,"3.5",4,5}))</f>
        <v>3.5</v>
      </c>
      <c r="G44" s="59">
        <v>60</v>
      </c>
      <c r="H44" s="62" t="str">
        <f>IF(G44="0","0",LOOKUP(G44,{0,33,40,50,60,70,80},{0,1,2,3,"3.5",4,5}))</f>
        <v>3.5</v>
      </c>
      <c r="I44" s="79">
        <v>33</v>
      </c>
      <c r="J44" s="79">
        <v>15</v>
      </c>
      <c r="K44" s="62">
        <f t="shared" si="23"/>
        <v>48</v>
      </c>
      <c r="L44" s="62" t="str">
        <f>IF(K44="0","0",LOOKUP(K44,{0,25,30,37,45,52,60},{0,1,2,3,"3.5",4,5}))</f>
        <v>3.5</v>
      </c>
      <c r="M44" s="79">
        <v>15</v>
      </c>
      <c r="N44" s="79">
        <v>12</v>
      </c>
      <c r="O44" s="59">
        <f t="shared" si="24"/>
        <v>27</v>
      </c>
      <c r="P44" s="59">
        <f>IF(O44="0","0",LOOKUP(O44,{0,25,30,37,45,52,60},{0,1,2,3,"3.5",4,5}))</f>
        <v>1</v>
      </c>
      <c r="Q44" s="65">
        <v>17</v>
      </c>
      <c r="R44" s="59">
        <v>13</v>
      </c>
      <c r="S44" s="59">
        <f t="shared" si="25"/>
        <v>30</v>
      </c>
      <c r="T44" s="59">
        <f>IF(S44="0","0",LOOKUP(S44,{0,25,30,37,45,52,60},{0,1,2,3,"3.5",4,5}))</f>
        <v>2</v>
      </c>
      <c r="U44" s="79">
        <v>10</v>
      </c>
      <c r="V44" s="79">
        <v>9</v>
      </c>
      <c r="W44" s="59">
        <f t="shared" si="26"/>
        <v>0</v>
      </c>
      <c r="X44" s="59">
        <f>IF(W44="0","0",LOOKUP(W44,{0,25,30,37,45,52,60},{0,1,2,3,"3.5",4,5}))</f>
        <v>0</v>
      </c>
      <c r="Y44" s="79">
        <v>16</v>
      </c>
      <c r="Z44" s="79">
        <v>14</v>
      </c>
      <c r="AA44" s="59">
        <f t="shared" si="27"/>
        <v>30</v>
      </c>
      <c r="AB44" s="59">
        <f>IF(AA44="0","0",LOOKUP(AA44,{0,25,30,37,45,52,60},{0,1,2,3,"3.5",4,5}))</f>
        <v>2</v>
      </c>
      <c r="AC44" s="59" t="s">
        <v>786</v>
      </c>
      <c r="AD44" s="82">
        <f>IF(ISBLANK(AB44)," ",IF(AB44="0","0",LOOKUP(AB44,{0,1,2,3,"3.5",4,5},{0,0,0,1,"1.5",2,3})))</f>
        <v>0</v>
      </c>
      <c r="AE44" s="77">
        <f t="shared" ref="AE44" si="34">IF(OR((F44=0),(H44=0),(L44=0),(P44=0),(T44=0),(X44=0)),0,SUM(F44+H44+L44+P44+T44+X44+AD44)/6)</f>
        <v>0</v>
      </c>
      <c r="AF44" s="82" t="str">
        <f t="shared" si="28"/>
        <v>F</v>
      </c>
      <c r="AG44" s="85" t="str">
        <f t="shared" si="29"/>
        <v>Fail</v>
      </c>
      <c r="AH44" s="40"/>
      <c r="AI44" s="53" t="str">
        <f>IF(F44="0","0",LOOKUP(F44,{0,1,2,3,"3.5",4,5},{"F","D","C","B","A-","A","A+"}))</f>
        <v>A-</v>
      </c>
      <c r="AJ44" s="53" t="str">
        <f>IF(H44="0","0",LOOKUP(H44,{0,1,2,3,"3.5",4,5},{"F","D","C","B","A-","A","A+"}))</f>
        <v>A-</v>
      </c>
      <c r="AK44" s="53" t="str">
        <f>IF(L44="0","0",LOOKUP(L44,{0,1,2,3,"3.5",4,5},{"F","D","C","B","A-","A","A+"}))</f>
        <v>A-</v>
      </c>
      <c r="AL44" s="53" t="str">
        <f>IF(P44="0","0",LOOKUP(P44,{0,1,2,3,"3.5",4,5},{"F","D","C","B","A-","A","A+"}))</f>
        <v>D</v>
      </c>
      <c r="AM44" s="53" t="str">
        <f>IF(T44="0","0",LOOKUP(T44,{0,1,2,3,"3.5",4,5},{"F","D","C","B","A-","A","A+"}))</f>
        <v>C</v>
      </c>
      <c r="AN44" s="53" t="str">
        <f>IF(X44="0","0",LOOKUP(X44,{0,1,2,3,"3.5",4,5},{"F","D","C","B","A-","A","A+"}))</f>
        <v>F</v>
      </c>
      <c r="AO44" s="53" t="str">
        <f>IF(AB44="0","0",LOOKUP(AB44,{0,1,2,3,"3.5",4,5},{"F","D","C","B","A-","A","A+"}))</f>
        <v>C</v>
      </c>
      <c r="AP44" s="54">
        <f t="shared" si="30"/>
        <v>257</v>
      </c>
    </row>
    <row r="45" spans="1:42" ht="19.5" customHeight="1" x14ac:dyDescent="0.25">
      <c r="A45" s="86">
        <v>1043</v>
      </c>
      <c r="B45" s="87" t="s">
        <v>129</v>
      </c>
      <c r="C45" s="79">
        <v>40</v>
      </c>
      <c r="D45" s="79">
        <v>21</v>
      </c>
      <c r="E45" s="62">
        <f t="shared" si="22"/>
        <v>61</v>
      </c>
      <c r="F45" s="62" t="str">
        <f>IF(E45="0","0",LOOKUP(E45,{0,33,40,50,60,70,80},{0,1,2,3,"3.5",4,5}))</f>
        <v>3.5</v>
      </c>
      <c r="G45" s="59">
        <v>66</v>
      </c>
      <c r="H45" s="62" t="str">
        <f>IF(G45="0","0",LOOKUP(G45,{0,33,40,50,60,70,80},{0,1,2,3,"3.5",4,5}))</f>
        <v>3.5</v>
      </c>
      <c r="I45" s="79">
        <v>35</v>
      </c>
      <c r="J45" s="79">
        <v>20</v>
      </c>
      <c r="K45" s="62">
        <f t="shared" si="23"/>
        <v>55</v>
      </c>
      <c r="L45" s="62">
        <f>IF(K45="0","0",LOOKUP(K45,{0,25,30,37,45,52,60},{0,1,2,3,"3.5",4,5}))</f>
        <v>4</v>
      </c>
      <c r="M45" s="79">
        <v>34</v>
      </c>
      <c r="N45" s="79">
        <v>15</v>
      </c>
      <c r="O45" s="59">
        <f t="shared" si="24"/>
        <v>49</v>
      </c>
      <c r="P45" s="59" t="str">
        <f>IF(O45="0","0",LOOKUP(O45,{0,25,30,37,45,52,60},{0,1,2,3,"3.5",4,5}))</f>
        <v>3.5</v>
      </c>
      <c r="Q45" s="59">
        <v>26</v>
      </c>
      <c r="R45" s="59">
        <v>10</v>
      </c>
      <c r="S45" s="59">
        <f t="shared" si="25"/>
        <v>36</v>
      </c>
      <c r="T45" s="59">
        <f>IF(S45="0","0",LOOKUP(S45,{0,25,30,37,45,52,60},{0,1,2,3,"3.5",4,5}))</f>
        <v>2</v>
      </c>
      <c r="U45" s="79">
        <v>12</v>
      </c>
      <c r="V45" s="79">
        <v>13</v>
      </c>
      <c r="W45" s="59">
        <f t="shared" si="26"/>
        <v>0</v>
      </c>
      <c r="X45" s="59">
        <f>IF(W45="0","0",LOOKUP(W45,{0,25,30,37,45,52,60},{0,1,2,3,"3.5",4,5}))</f>
        <v>0</v>
      </c>
      <c r="Y45" s="79">
        <v>18</v>
      </c>
      <c r="Z45" s="79">
        <v>16</v>
      </c>
      <c r="AA45" s="59">
        <f t="shared" si="27"/>
        <v>34</v>
      </c>
      <c r="AB45" s="59">
        <f>IF(AA45="0","0",LOOKUP(AA45,{0,25,30,37,45,52,60},{0,1,2,3,"3.5",4,5}))</f>
        <v>2</v>
      </c>
      <c r="AC45" s="59" t="s">
        <v>785</v>
      </c>
      <c r="AD45" s="82">
        <f>IF(ISBLANK(X45)," ",IF(X45="0","0",LOOKUP(X45,{0,1,2,3,"3.5",4,5},{0,0,0,1,"1.5",2,3})))</f>
        <v>0</v>
      </c>
      <c r="AE45" s="77">
        <f>IF(OR((F45=0),(H45=0),(L45=0),(P45=0),(T45=0),(AB45=0)),0,SUM(F45+H45+L45+P45+T45+AB45+AD45)/6)</f>
        <v>3.0833333333333335</v>
      </c>
      <c r="AF45" s="82" t="str">
        <f t="shared" si="28"/>
        <v>B</v>
      </c>
      <c r="AG45" s="85" t="str">
        <f t="shared" si="29"/>
        <v>Average Result</v>
      </c>
      <c r="AH45" s="40"/>
      <c r="AI45" s="53" t="str">
        <f>IF(F45="0","0",LOOKUP(F45,{0,1,2,3,"3.5",4,5},{"F","D","C","B","A-","A","A+"}))</f>
        <v>A-</v>
      </c>
      <c r="AJ45" s="53" t="str">
        <f>IF(H45="0","0",LOOKUP(H45,{0,1,2,3,"3.5",4,5},{"F","D","C","B","A-","A","A+"}))</f>
        <v>A-</v>
      </c>
      <c r="AK45" s="53" t="str">
        <f>IF(L45="0","0",LOOKUP(L45,{0,1,2,3,"3.5",4,5},{"F","D","C","B","A-","A","A+"}))</f>
        <v>A</v>
      </c>
      <c r="AL45" s="53" t="str">
        <f>IF(P45="0","0",LOOKUP(P45,{0,1,2,3,"3.5",4,5},{"F","D","C","B","A-","A","A+"}))</f>
        <v>A-</v>
      </c>
      <c r="AM45" s="53" t="str">
        <f>IF(T45="0","0",LOOKUP(T45,{0,1,2,3,"3.5",4,5},{"F","D","C","B","A-","A","A+"}))</f>
        <v>C</v>
      </c>
      <c r="AN45" s="53" t="str">
        <f>IF(X45="0","0",LOOKUP(X45,{0,1,2,3,"3.5",4,5},{"F","D","C","B","A-","A","A+"}))</f>
        <v>F</v>
      </c>
      <c r="AO45" s="53" t="str">
        <f>IF(AB45="0","0",LOOKUP(AB45,{0,1,2,3,"3.5",4,5},{"F","D","C","B","A-","A","A+"}))</f>
        <v>C</v>
      </c>
      <c r="AP45" s="54">
        <f t="shared" si="30"/>
        <v>301</v>
      </c>
    </row>
    <row r="46" spans="1:42" ht="19.5" customHeight="1" x14ac:dyDescent="0.25">
      <c r="A46" s="86">
        <v>1044</v>
      </c>
      <c r="B46" s="87" t="s">
        <v>130</v>
      </c>
      <c r="C46" s="79">
        <v>49</v>
      </c>
      <c r="D46" s="79">
        <v>24</v>
      </c>
      <c r="E46" s="62">
        <f t="shared" si="22"/>
        <v>73</v>
      </c>
      <c r="F46" s="62">
        <f>IF(E46="0","0",LOOKUP(E46,{0,33,40,50,60,70,80},{0,1,2,3,"3.5",4,5}))</f>
        <v>4</v>
      </c>
      <c r="G46" s="59">
        <v>80</v>
      </c>
      <c r="H46" s="62">
        <f>IF(G46="0","0",LOOKUP(G46,{0,33,40,50,60,70,80},{0,1,2,3,"3.5",4,5}))</f>
        <v>5</v>
      </c>
      <c r="I46" s="79">
        <v>36</v>
      </c>
      <c r="J46" s="79">
        <v>20</v>
      </c>
      <c r="K46" s="62">
        <f t="shared" si="23"/>
        <v>56</v>
      </c>
      <c r="L46" s="62">
        <f>IF(K46="0","0",LOOKUP(K46,{0,25,30,37,45,52,60},{0,1,2,3,"3.5",4,5}))</f>
        <v>4</v>
      </c>
      <c r="M46" s="79">
        <v>38</v>
      </c>
      <c r="N46" s="79">
        <v>18</v>
      </c>
      <c r="O46" s="59">
        <f t="shared" si="24"/>
        <v>56</v>
      </c>
      <c r="P46" s="59">
        <f>IF(O46="0","0",LOOKUP(O46,{0,25,30,37,45,52,60},{0,1,2,3,"3.5",4,5}))</f>
        <v>4</v>
      </c>
      <c r="Q46" s="65">
        <v>22</v>
      </c>
      <c r="R46" s="59">
        <v>9</v>
      </c>
      <c r="S46" s="59">
        <f t="shared" si="25"/>
        <v>31</v>
      </c>
      <c r="T46" s="59">
        <f>IF(S46="0","0",LOOKUP(S46,{0,25,30,37,45,52,60},{0,1,2,3,"3.5",4,5}))</f>
        <v>2</v>
      </c>
      <c r="U46" s="79">
        <v>15</v>
      </c>
      <c r="V46" s="79">
        <v>12</v>
      </c>
      <c r="W46" s="59">
        <f t="shared" si="26"/>
        <v>27</v>
      </c>
      <c r="X46" s="59">
        <f>IF(W46="0","0",LOOKUP(W46,{0,25,30,37,45,52,60},{0,1,2,3,"3.5",4,5}))</f>
        <v>1</v>
      </c>
      <c r="Y46" s="79">
        <v>12</v>
      </c>
      <c r="Z46" s="79">
        <v>11</v>
      </c>
      <c r="AA46" s="59">
        <f t="shared" si="27"/>
        <v>0</v>
      </c>
      <c r="AB46" s="59">
        <f>IF(AA46="0","0",LOOKUP(AA46,{0,25,30,37,45,52,60},{0,1,2,3,"3.5",4,5}))</f>
        <v>0</v>
      </c>
      <c r="AC46" s="59" t="s">
        <v>786</v>
      </c>
      <c r="AD46" s="82">
        <f>IF(ISBLANK(AB46)," ",IF(AB46="0","0",LOOKUP(AB46,{0,1,2,3,"3.5",4,5},{0,0,0,1,"1.5",2,3})))</f>
        <v>0</v>
      </c>
      <c r="AE46" s="77">
        <f t="shared" ref="AE46" si="35">IF(OR((F46=0),(H46=0),(L46=0),(P46=0),(T46=0),(X46=0)),0,SUM(F46+H46+L46+P46+T46+X46+AD46)/6)</f>
        <v>3.3333333333333335</v>
      </c>
      <c r="AF46" s="82" t="str">
        <f t="shared" si="28"/>
        <v>B</v>
      </c>
      <c r="AG46" s="85" t="str">
        <f t="shared" si="29"/>
        <v>Average Result</v>
      </c>
      <c r="AH46" s="40"/>
      <c r="AI46" s="53" t="str">
        <f>IF(F46="0","0",LOOKUP(F46,{0,1,2,3,"3.5",4,5},{"F","D","C","B","A-","A","A+"}))</f>
        <v>A</v>
      </c>
      <c r="AJ46" s="53" t="str">
        <f>IF(H46="0","0",LOOKUP(H46,{0,1,2,3,"3.5",4,5},{"F","D","C","B","A-","A","A+"}))</f>
        <v>A+</v>
      </c>
      <c r="AK46" s="53" t="str">
        <f>IF(L46="0","0",LOOKUP(L46,{0,1,2,3,"3.5",4,5},{"F","D","C","B","A-","A","A+"}))</f>
        <v>A</v>
      </c>
      <c r="AL46" s="53" t="str">
        <f>IF(P46="0","0",LOOKUP(P46,{0,1,2,3,"3.5",4,5},{"F","D","C","B","A-","A","A+"}))</f>
        <v>A</v>
      </c>
      <c r="AM46" s="53" t="str">
        <f>IF(T46="0","0",LOOKUP(T46,{0,1,2,3,"3.5",4,5},{"F","D","C","B","A-","A","A+"}))</f>
        <v>C</v>
      </c>
      <c r="AN46" s="53" t="str">
        <f>IF(X46="0","0",LOOKUP(X46,{0,1,2,3,"3.5",4,5},{"F","D","C","B","A-","A","A+"}))</f>
        <v>D</v>
      </c>
      <c r="AO46" s="53" t="str">
        <f>IF(AB46="0","0",LOOKUP(AB46,{0,1,2,3,"3.5",4,5},{"F","D","C","B","A-","A","A+"}))</f>
        <v>F</v>
      </c>
      <c r="AP46" s="54">
        <f t="shared" si="30"/>
        <v>323</v>
      </c>
    </row>
    <row r="47" spans="1:42" ht="19.5" customHeight="1" x14ac:dyDescent="0.25">
      <c r="A47" s="86">
        <v>1045</v>
      </c>
      <c r="B47" s="87" t="s">
        <v>131</v>
      </c>
      <c r="C47" s="79">
        <v>45</v>
      </c>
      <c r="D47" s="79">
        <v>23</v>
      </c>
      <c r="E47" s="62">
        <f t="shared" si="22"/>
        <v>68</v>
      </c>
      <c r="F47" s="62" t="str">
        <f>IF(E47="0","0",LOOKUP(E47,{0,33,40,50,60,70,80},{0,1,2,3,"3.5",4,5}))</f>
        <v>3.5</v>
      </c>
      <c r="G47" s="59">
        <v>68</v>
      </c>
      <c r="H47" s="62" t="str">
        <f>IF(G47="0","0",LOOKUP(G47,{0,33,40,50,60,70,80},{0,1,2,3,"3.5",4,5}))</f>
        <v>3.5</v>
      </c>
      <c r="I47" s="79">
        <v>32</v>
      </c>
      <c r="J47" s="79">
        <v>19</v>
      </c>
      <c r="K47" s="62">
        <f t="shared" si="23"/>
        <v>51</v>
      </c>
      <c r="L47" s="62" t="str">
        <f>IF(K47="0","0",LOOKUP(K47,{0,25,30,37,45,52,60},{0,1,2,3,"3.5",4,5}))</f>
        <v>3.5</v>
      </c>
      <c r="M47" s="79">
        <v>21</v>
      </c>
      <c r="N47" s="79">
        <v>14</v>
      </c>
      <c r="O47" s="59">
        <f t="shared" si="24"/>
        <v>35</v>
      </c>
      <c r="P47" s="59">
        <f>IF(O47="0","0",LOOKUP(O47,{0,25,30,37,45,52,60},{0,1,2,3,"3.5",4,5}))</f>
        <v>2</v>
      </c>
      <c r="Q47" s="65">
        <v>22</v>
      </c>
      <c r="R47" s="59">
        <v>15</v>
      </c>
      <c r="S47" s="59">
        <f t="shared" si="25"/>
        <v>37</v>
      </c>
      <c r="T47" s="59">
        <f>IF(S47="0","0",LOOKUP(S47,{0,25,30,37,45,52,60},{0,1,2,3,"3.5",4,5}))</f>
        <v>3</v>
      </c>
      <c r="U47" s="79">
        <v>4</v>
      </c>
      <c r="V47" s="79">
        <v>11</v>
      </c>
      <c r="W47" s="59">
        <f t="shared" si="26"/>
        <v>0</v>
      </c>
      <c r="X47" s="59">
        <f>IF(W47="0","0",LOOKUP(W47,{0,25,30,37,45,52,60},{0,1,2,3,"3.5",4,5}))</f>
        <v>0</v>
      </c>
      <c r="Y47" s="79">
        <v>13</v>
      </c>
      <c r="Z47" s="79">
        <v>14</v>
      </c>
      <c r="AA47" s="59">
        <f t="shared" si="27"/>
        <v>27</v>
      </c>
      <c r="AB47" s="59">
        <f>IF(AA47="0","0",LOOKUP(AA47,{0,25,30,37,45,52,60},{0,1,2,3,"3.5",4,5}))</f>
        <v>1</v>
      </c>
      <c r="AC47" s="59" t="s">
        <v>785</v>
      </c>
      <c r="AD47" s="82">
        <f>IF(ISBLANK(X47)," ",IF(X47="0","0",LOOKUP(X47,{0,1,2,3,"3.5",4,5},{0,0,0,1,"1.5",2,3})))</f>
        <v>0</v>
      </c>
      <c r="AE47" s="77">
        <f>IF(OR((F47=0),(H47=0),(L47=0),(P47=0),(T47=0),(AB47=0)),0,SUM(F47+H47+L47+P47+T47+AB47+AD47)/6)</f>
        <v>2.75</v>
      </c>
      <c r="AF47" s="82" t="str">
        <f t="shared" si="28"/>
        <v>C</v>
      </c>
      <c r="AG47" s="85" t="str">
        <f t="shared" si="29"/>
        <v>Bellow Average Result</v>
      </c>
      <c r="AH47" s="40"/>
      <c r="AI47" s="53" t="str">
        <f>IF(F47="0","0",LOOKUP(F47,{0,1,2,3,"3.5",4,5},{"F","D","C","B","A-","A","A+"}))</f>
        <v>A-</v>
      </c>
      <c r="AJ47" s="53" t="str">
        <f>IF(H47="0","0",LOOKUP(H47,{0,1,2,3,"3.5",4,5},{"F","D","C","B","A-","A","A+"}))</f>
        <v>A-</v>
      </c>
      <c r="AK47" s="53" t="str">
        <f>IF(L47="0","0",LOOKUP(L47,{0,1,2,3,"3.5",4,5},{"F","D","C","B","A-","A","A+"}))</f>
        <v>A-</v>
      </c>
      <c r="AL47" s="53" t="str">
        <f>IF(P47="0","0",LOOKUP(P47,{0,1,2,3,"3.5",4,5},{"F","D","C","B","A-","A","A+"}))</f>
        <v>C</v>
      </c>
      <c r="AM47" s="53" t="str">
        <f>IF(T47="0","0",LOOKUP(T47,{0,1,2,3,"3.5",4,5},{"F","D","C","B","A-","A","A+"}))</f>
        <v>B</v>
      </c>
      <c r="AN47" s="53" t="str">
        <f>IF(X47="0","0",LOOKUP(X47,{0,1,2,3,"3.5",4,5},{"F","D","C","B","A-","A","A+"}))</f>
        <v>F</v>
      </c>
      <c r="AO47" s="53" t="str">
        <f>IF(AB47="0","0",LOOKUP(AB47,{0,1,2,3,"3.5",4,5},{"F","D","C","B","A-","A","A+"}))</f>
        <v>D</v>
      </c>
      <c r="AP47" s="54">
        <f t="shared" si="30"/>
        <v>286</v>
      </c>
    </row>
    <row r="48" spans="1:42" ht="19.5" customHeight="1" x14ac:dyDescent="0.25">
      <c r="A48" s="86">
        <v>1046</v>
      </c>
      <c r="B48" s="87" t="s">
        <v>132</v>
      </c>
      <c r="C48" s="79">
        <v>37</v>
      </c>
      <c r="D48" s="79">
        <v>20</v>
      </c>
      <c r="E48" s="62">
        <f t="shared" si="22"/>
        <v>57</v>
      </c>
      <c r="F48" s="62">
        <f>IF(E48="0","0",LOOKUP(E48,{0,33,40,50,60,70,80},{0,1,2,3,"3.5",4,5}))</f>
        <v>3</v>
      </c>
      <c r="G48" s="59">
        <v>68</v>
      </c>
      <c r="H48" s="62" t="str">
        <f>IF(G48="0","0",LOOKUP(G48,{0,33,40,50,60,70,80},{0,1,2,3,"3.5",4,5}))</f>
        <v>3.5</v>
      </c>
      <c r="I48" s="79">
        <v>28</v>
      </c>
      <c r="J48" s="79">
        <v>13</v>
      </c>
      <c r="K48" s="62">
        <f t="shared" si="23"/>
        <v>41</v>
      </c>
      <c r="L48" s="62">
        <f>IF(K48="0","0",LOOKUP(K48,{0,25,30,37,45,52,60},{0,1,2,3,"3.5",4,5}))</f>
        <v>3</v>
      </c>
      <c r="M48" s="79">
        <v>35</v>
      </c>
      <c r="N48" s="79">
        <v>22</v>
      </c>
      <c r="O48" s="59">
        <f t="shared" si="24"/>
        <v>57</v>
      </c>
      <c r="P48" s="59">
        <f>IF(O48="0","0",LOOKUP(O48,{0,25,30,37,45,52,60},{0,1,2,3,"3.5",4,5}))</f>
        <v>4</v>
      </c>
      <c r="Q48" s="65">
        <v>18</v>
      </c>
      <c r="R48" s="59">
        <v>15</v>
      </c>
      <c r="S48" s="59">
        <f t="shared" si="25"/>
        <v>33</v>
      </c>
      <c r="T48" s="59">
        <f>IF(S48="0","0",LOOKUP(S48,{0,25,30,37,45,52,60},{0,1,2,3,"3.5",4,5}))</f>
        <v>2</v>
      </c>
      <c r="U48" s="79">
        <v>18</v>
      </c>
      <c r="V48" s="79">
        <v>14</v>
      </c>
      <c r="W48" s="59">
        <f t="shared" si="26"/>
        <v>32</v>
      </c>
      <c r="X48" s="59">
        <f>IF(W48="0","0",LOOKUP(W48,{0,25,30,37,45,52,60},{0,1,2,3,"3.5",4,5}))</f>
        <v>2</v>
      </c>
      <c r="Y48" s="79">
        <v>13</v>
      </c>
      <c r="Z48" s="79">
        <v>0</v>
      </c>
      <c r="AA48" s="59">
        <f t="shared" si="27"/>
        <v>0</v>
      </c>
      <c r="AB48" s="59">
        <f>IF(AA48="0","0",LOOKUP(AA48,{0,25,30,37,45,52,60},{0,1,2,3,"3.5",4,5}))</f>
        <v>0</v>
      </c>
      <c r="AC48" s="59" t="s">
        <v>786</v>
      </c>
      <c r="AD48" s="82">
        <f>IF(ISBLANK(AB48)," ",IF(AB48="0","0",LOOKUP(AB48,{0,1,2,3,"3.5",4,5},{0,0,0,1,"1.5",2,3})))</f>
        <v>0</v>
      </c>
      <c r="AE48" s="77">
        <f t="shared" ref="AE48:AE49" si="36">IF(OR((F48=0),(H48=0),(L48=0),(P48=0),(T48=0),(X48=0)),0,SUM(F48+H48+L48+P48+T48+X48+AD48)/6)</f>
        <v>2.9166666666666665</v>
      </c>
      <c r="AF48" s="82" t="str">
        <f t="shared" si="28"/>
        <v>C</v>
      </c>
      <c r="AG48" s="85" t="str">
        <f t="shared" si="29"/>
        <v>Bellow Average Result</v>
      </c>
      <c r="AH48" s="40"/>
      <c r="AI48" s="53" t="str">
        <f>IF(F48="0","0",LOOKUP(F48,{0,1,2,3,"3.5",4,5},{"F","D","C","B","A-","A","A+"}))</f>
        <v>B</v>
      </c>
      <c r="AJ48" s="53" t="str">
        <f>IF(H48="0","0",LOOKUP(H48,{0,1,2,3,"3.5",4,5},{"F","D","C","B","A-","A","A+"}))</f>
        <v>A-</v>
      </c>
      <c r="AK48" s="53" t="str">
        <f>IF(L48="0","0",LOOKUP(L48,{0,1,2,3,"3.5",4,5},{"F","D","C","B","A-","A","A+"}))</f>
        <v>B</v>
      </c>
      <c r="AL48" s="53" t="str">
        <f>IF(P48="0","0",LOOKUP(P48,{0,1,2,3,"3.5",4,5},{"F","D","C","B","A-","A","A+"}))</f>
        <v>A</v>
      </c>
      <c r="AM48" s="53" t="str">
        <f>IF(T48="0","0",LOOKUP(T48,{0,1,2,3,"3.5",4,5},{"F","D","C","B","A-","A","A+"}))</f>
        <v>C</v>
      </c>
      <c r="AN48" s="53" t="str">
        <f>IF(X48="0","0",LOOKUP(X48,{0,1,2,3,"3.5",4,5},{"F","D","C","B","A-","A","A+"}))</f>
        <v>C</v>
      </c>
      <c r="AO48" s="53" t="str">
        <f>IF(AB48="0","0",LOOKUP(AB48,{0,1,2,3,"3.5",4,5},{"F","D","C","B","A-","A","A+"}))</f>
        <v>F</v>
      </c>
      <c r="AP48" s="54">
        <f t="shared" si="30"/>
        <v>288</v>
      </c>
    </row>
    <row r="49" spans="1:42" ht="19.5" customHeight="1" x14ac:dyDescent="0.25">
      <c r="A49" s="86">
        <v>1047</v>
      </c>
      <c r="B49" s="87" t="s">
        <v>133</v>
      </c>
      <c r="C49" s="79">
        <v>44</v>
      </c>
      <c r="D49" s="79">
        <v>23</v>
      </c>
      <c r="E49" s="62">
        <f t="shared" si="22"/>
        <v>67</v>
      </c>
      <c r="F49" s="62" t="str">
        <f>IF(E49="0","0",LOOKUP(E49,{0,33,40,50,60,70,80},{0,1,2,3,"3.5",4,5}))</f>
        <v>3.5</v>
      </c>
      <c r="G49" s="59">
        <v>66</v>
      </c>
      <c r="H49" s="62" t="str">
        <f>IF(G49="0","0",LOOKUP(G49,{0,33,40,50,60,70,80},{0,1,2,3,"3.5",4,5}))</f>
        <v>3.5</v>
      </c>
      <c r="I49" s="79">
        <v>27</v>
      </c>
      <c r="J49" s="79">
        <v>14</v>
      </c>
      <c r="K49" s="62">
        <f t="shared" si="23"/>
        <v>41</v>
      </c>
      <c r="L49" s="62">
        <f>IF(K49="0","0",LOOKUP(K49,{0,25,30,37,45,52,60},{0,1,2,3,"3.5",4,5}))</f>
        <v>3</v>
      </c>
      <c r="M49" s="79">
        <v>40</v>
      </c>
      <c r="N49" s="79">
        <v>22</v>
      </c>
      <c r="O49" s="59">
        <f t="shared" si="24"/>
        <v>62</v>
      </c>
      <c r="P49" s="59">
        <f>IF(O49="0","0",LOOKUP(O49,{0,25,30,37,45,52,60},{0,1,2,3,"3.5",4,5}))</f>
        <v>5</v>
      </c>
      <c r="Q49" s="65">
        <v>24</v>
      </c>
      <c r="R49" s="59">
        <v>16</v>
      </c>
      <c r="S49" s="59">
        <f t="shared" si="25"/>
        <v>40</v>
      </c>
      <c r="T49" s="59">
        <f>IF(S49="0","0",LOOKUP(S49,{0,25,30,37,45,52,60},{0,1,2,3,"3.5",4,5}))</f>
        <v>3</v>
      </c>
      <c r="U49" s="79">
        <v>17</v>
      </c>
      <c r="V49" s="79">
        <v>10</v>
      </c>
      <c r="W49" s="59">
        <f t="shared" si="26"/>
        <v>27</v>
      </c>
      <c r="X49" s="59">
        <f>IF(W49="0","0",LOOKUP(W49,{0,25,30,37,45,52,60},{0,1,2,3,"3.5",4,5}))</f>
        <v>1</v>
      </c>
      <c r="Y49" s="79">
        <v>15</v>
      </c>
      <c r="Z49" s="79">
        <v>18</v>
      </c>
      <c r="AA49" s="59">
        <f t="shared" si="27"/>
        <v>33</v>
      </c>
      <c r="AB49" s="59">
        <f>IF(AA49="0","0",LOOKUP(AA49,{0,25,30,37,45,52,60},{0,1,2,3,"3.5",4,5}))</f>
        <v>2</v>
      </c>
      <c r="AC49" s="59" t="s">
        <v>786</v>
      </c>
      <c r="AD49" s="82">
        <f>IF(ISBLANK(AB49)," ",IF(AB49="0","0",LOOKUP(AB49,{0,1,2,3,"3.5",4,5},{0,0,0,1,"1.5",2,3})))</f>
        <v>0</v>
      </c>
      <c r="AE49" s="77">
        <f t="shared" si="36"/>
        <v>3.1666666666666665</v>
      </c>
      <c r="AF49" s="82" t="str">
        <f t="shared" si="28"/>
        <v>B</v>
      </c>
      <c r="AG49" s="85" t="str">
        <f t="shared" si="29"/>
        <v>Average Result</v>
      </c>
      <c r="AH49" s="40"/>
      <c r="AI49" s="53" t="str">
        <f>IF(F49="0","0",LOOKUP(F49,{0,1,2,3,"3.5",4,5},{"F","D","C","B","A-","A","A+"}))</f>
        <v>A-</v>
      </c>
      <c r="AJ49" s="53" t="str">
        <f>IF(H49="0","0",LOOKUP(H49,{0,1,2,3,"3.5",4,5},{"F","D","C","B","A-","A","A+"}))</f>
        <v>A-</v>
      </c>
      <c r="AK49" s="53" t="str">
        <f>IF(L49="0","0",LOOKUP(L49,{0,1,2,3,"3.5",4,5},{"F","D","C","B","A-","A","A+"}))</f>
        <v>B</v>
      </c>
      <c r="AL49" s="53" t="str">
        <f>IF(P49="0","0",LOOKUP(P49,{0,1,2,3,"3.5",4,5},{"F","D","C","B","A-","A","A+"}))</f>
        <v>A+</v>
      </c>
      <c r="AM49" s="53" t="str">
        <f>IF(T49="0","0",LOOKUP(T49,{0,1,2,3,"3.5",4,5},{"F","D","C","B","A-","A","A+"}))</f>
        <v>B</v>
      </c>
      <c r="AN49" s="53" t="str">
        <f>IF(X49="0","0",LOOKUP(X49,{0,1,2,3,"3.5",4,5},{"F","D","C","B","A-","A","A+"}))</f>
        <v>D</v>
      </c>
      <c r="AO49" s="53" t="str">
        <f>IF(AB49="0","0",LOOKUP(AB49,{0,1,2,3,"3.5",4,5},{"F","D","C","B","A-","A","A+"}))</f>
        <v>C</v>
      </c>
      <c r="AP49" s="54">
        <f t="shared" si="30"/>
        <v>336</v>
      </c>
    </row>
    <row r="50" spans="1:42" ht="19.5" customHeight="1" x14ac:dyDescent="0.25">
      <c r="A50" s="86">
        <v>1048</v>
      </c>
      <c r="B50" s="87" t="s">
        <v>134</v>
      </c>
      <c r="C50" s="79">
        <v>53</v>
      </c>
      <c r="D50" s="79">
        <v>26</v>
      </c>
      <c r="E50" s="62">
        <f t="shared" si="22"/>
        <v>79</v>
      </c>
      <c r="F50" s="62">
        <f>IF(E50="0","0",LOOKUP(E50,{0,33,40,50,60,70,80},{0,1,2,3,"3.5",4,5}))</f>
        <v>4</v>
      </c>
      <c r="G50" s="59">
        <v>72</v>
      </c>
      <c r="H50" s="62">
        <f>IF(G50="0","0",LOOKUP(G50,{0,33,40,50,60,70,80},{0,1,2,3,"3.5",4,5}))</f>
        <v>4</v>
      </c>
      <c r="I50" s="79">
        <v>35</v>
      </c>
      <c r="J50" s="79">
        <v>20</v>
      </c>
      <c r="K50" s="62">
        <f t="shared" si="23"/>
        <v>55</v>
      </c>
      <c r="L50" s="62">
        <f>IF(K50="0","0",LOOKUP(K50,{0,25,30,37,45,52,60},{0,1,2,3,"3.5",4,5}))</f>
        <v>4</v>
      </c>
      <c r="M50" s="79">
        <v>28</v>
      </c>
      <c r="N50" s="79">
        <v>11</v>
      </c>
      <c r="O50" s="59">
        <f t="shared" si="24"/>
        <v>39</v>
      </c>
      <c r="P50" s="59">
        <f>IF(O50="0","0",LOOKUP(O50,{0,25,30,37,45,52,60},{0,1,2,3,"3.5",4,5}))</f>
        <v>3</v>
      </c>
      <c r="Q50" s="65">
        <v>28</v>
      </c>
      <c r="R50" s="59">
        <v>14</v>
      </c>
      <c r="S50" s="59">
        <f t="shared" si="25"/>
        <v>42</v>
      </c>
      <c r="T50" s="59">
        <f>IF(S50="0","0",LOOKUP(S50,{0,25,30,37,45,52,60},{0,1,2,3,"3.5",4,5}))</f>
        <v>3</v>
      </c>
      <c r="U50" s="79">
        <v>19</v>
      </c>
      <c r="V50" s="79">
        <v>10</v>
      </c>
      <c r="W50" s="59">
        <f t="shared" si="26"/>
        <v>29</v>
      </c>
      <c r="X50" s="59">
        <f>IF(W50="0","0",LOOKUP(W50,{0,25,30,37,45,52,60},{0,1,2,3,"3.5",4,5}))</f>
        <v>1</v>
      </c>
      <c r="Y50" s="79">
        <v>28</v>
      </c>
      <c r="Z50" s="79">
        <v>14</v>
      </c>
      <c r="AA50" s="59">
        <f t="shared" si="27"/>
        <v>42</v>
      </c>
      <c r="AB50" s="59">
        <f>IF(AA50="0","0",LOOKUP(AA50,{0,25,30,37,45,52,60},{0,1,2,3,"3.5",4,5}))</f>
        <v>3</v>
      </c>
      <c r="AC50" s="59" t="s">
        <v>785</v>
      </c>
      <c r="AD50" s="82">
        <f>IF(ISBLANK(X50)," ",IF(X50="0","0",LOOKUP(X50,{0,1,2,3,"3.5",4,5},{0,0,0,1,"1.5",2,3})))</f>
        <v>0</v>
      </c>
      <c r="AE50" s="77">
        <f t="shared" ref="AE50:AE52" si="37">IF(OR((F50=0),(H50=0),(L50=0),(P50=0),(T50=0),(AB50=0)),0,SUM(F50+H50+L50+P50+T50+AB50+AD50)/6)</f>
        <v>3.5</v>
      </c>
      <c r="AF50" s="82" t="str">
        <f t="shared" si="28"/>
        <v>A-</v>
      </c>
      <c r="AG50" s="85" t="str">
        <f t="shared" si="29"/>
        <v>Good Result</v>
      </c>
      <c r="AH50" s="40"/>
      <c r="AI50" s="53" t="str">
        <f>IF(F50="0","0",LOOKUP(F50,{0,1,2,3,"3.5",4,5},{"F","D","C","B","A-","A","A+"}))</f>
        <v>A</v>
      </c>
      <c r="AJ50" s="53" t="str">
        <f>IF(H50="0","0",LOOKUP(H50,{0,1,2,3,"3.5",4,5},{"F","D","C","B","A-","A","A+"}))</f>
        <v>A</v>
      </c>
      <c r="AK50" s="53" t="str">
        <f>IF(L50="0","0",LOOKUP(L50,{0,1,2,3,"3.5",4,5},{"F","D","C","B","A-","A","A+"}))</f>
        <v>A</v>
      </c>
      <c r="AL50" s="53" t="str">
        <f>IF(P50="0","0",LOOKUP(P50,{0,1,2,3,"3.5",4,5},{"F","D","C","B","A-","A","A+"}))</f>
        <v>B</v>
      </c>
      <c r="AM50" s="53" t="str">
        <f>IF(T50="0","0",LOOKUP(T50,{0,1,2,3,"3.5",4,5},{"F","D","C","B","A-","A","A+"}))</f>
        <v>B</v>
      </c>
      <c r="AN50" s="53" t="str">
        <f>IF(X50="0","0",LOOKUP(X50,{0,1,2,3,"3.5",4,5},{"F","D","C","B","A-","A","A+"}))</f>
        <v>D</v>
      </c>
      <c r="AO50" s="53" t="str">
        <f>IF(AB50="0","0",LOOKUP(AB50,{0,1,2,3,"3.5",4,5},{"F","D","C","B","A-","A","A+"}))</f>
        <v>B</v>
      </c>
      <c r="AP50" s="54">
        <f t="shared" si="30"/>
        <v>358</v>
      </c>
    </row>
    <row r="51" spans="1:42" ht="19.5" customHeight="1" x14ac:dyDescent="0.25">
      <c r="A51" s="86">
        <v>1049</v>
      </c>
      <c r="B51" s="87" t="s">
        <v>135</v>
      </c>
      <c r="C51" s="79">
        <v>48</v>
      </c>
      <c r="D51" s="79">
        <v>26</v>
      </c>
      <c r="E51" s="62">
        <f t="shared" si="22"/>
        <v>74</v>
      </c>
      <c r="F51" s="62">
        <f>IF(E51="0","0",LOOKUP(E51,{0,33,40,50,60,70,80},{0,1,2,3,"3.5",4,5}))</f>
        <v>4</v>
      </c>
      <c r="G51" s="59">
        <v>75</v>
      </c>
      <c r="H51" s="62">
        <f>IF(G51="0","0",LOOKUP(G51,{0,33,40,50,60,70,80},{0,1,2,3,"3.5",4,5}))</f>
        <v>4</v>
      </c>
      <c r="I51" s="79">
        <v>33</v>
      </c>
      <c r="J51" s="79">
        <v>19</v>
      </c>
      <c r="K51" s="62">
        <f t="shared" si="23"/>
        <v>52</v>
      </c>
      <c r="L51" s="62">
        <f>IF(K51="0","0",LOOKUP(K51,{0,25,30,37,45,52,60},{0,1,2,3,"3.5",4,5}))</f>
        <v>4</v>
      </c>
      <c r="M51" s="79">
        <v>41</v>
      </c>
      <c r="N51" s="79">
        <v>15</v>
      </c>
      <c r="O51" s="59">
        <f t="shared" si="24"/>
        <v>56</v>
      </c>
      <c r="P51" s="59">
        <f>IF(O51="0","0",LOOKUP(O51,{0,25,30,37,45,52,60},{0,1,2,3,"3.5",4,5}))</f>
        <v>4</v>
      </c>
      <c r="Q51" s="59">
        <v>26</v>
      </c>
      <c r="R51" s="59">
        <v>14</v>
      </c>
      <c r="S51" s="59">
        <f t="shared" si="25"/>
        <v>40</v>
      </c>
      <c r="T51" s="59">
        <f>IF(S51="0","0",LOOKUP(S51,{0,25,30,37,45,52,60},{0,1,2,3,"3.5",4,5}))</f>
        <v>3</v>
      </c>
      <c r="U51" s="79">
        <v>24</v>
      </c>
      <c r="V51" s="79">
        <v>14</v>
      </c>
      <c r="W51" s="59">
        <f t="shared" si="26"/>
        <v>38</v>
      </c>
      <c r="X51" s="59">
        <f>IF(W51="0","0",LOOKUP(W51,{0,25,30,37,45,52,60},{0,1,2,3,"3.5",4,5}))</f>
        <v>3</v>
      </c>
      <c r="Y51" s="79">
        <v>21</v>
      </c>
      <c r="Z51" s="79">
        <v>14</v>
      </c>
      <c r="AA51" s="59">
        <f t="shared" si="27"/>
        <v>35</v>
      </c>
      <c r="AB51" s="59">
        <f>IF(AA51="0","0",LOOKUP(AA51,{0,25,30,37,45,52,60},{0,1,2,3,"3.5",4,5}))</f>
        <v>2</v>
      </c>
      <c r="AC51" s="59" t="s">
        <v>785</v>
      </c>
      <c r="AD51" s="82">
        <f>IF(ISBLANK(X51)," ",IF(X51="0","0",LOOKUP(X51,{0,1,2,3,"3.5",4,5},{0,0,0,1,"1.5",2,3})))</f>
        <v>1</v>
      </c>
      <c r="AE51" s="77">
        <f t="shared" si="37"/>
        <v>3.6666666666666665</v>
      </c>
      <c r="AF51" s="82" t="str">
        <f t="shared" si="28"/>
        <v>A-</v>
      </c>
      <c r="AG51" s="85" t="str">
        <f t="shared" si="29"/>
        <v>Good Result</v>
      </c>
      <c r="AH51" s="40"/>
      <c r="AI51" s="53" t="str">
        <f>IF(F51="0","0",LOOKUP(F51,{0,1,2,3,"3.5",4,5},{"F","D","C","B","A-","A","A+"}))</f>
        <v>A</v>
      </c>
      <c r="AJ51" s="53" t="str">
        <f>IF(H51="0","0",LOOKUP(H51,{0,1,2,3,"3.5",4,5},{"F","D","C","B","A-","A","A+"}))</f>
        <v>A</v>
      </c>
      <c r="AK51" s="53" t="str">
        <f>IF(L51="0","0",LOOKUP(L51,{0,1,2,3,"3.5",4,5},{"F","D","C","B","A-","A","A+"}))</f>
        <v>A</v>
      </c>
      <c r="AL51" s="53" t="str">
        <f>IF(P51="0","0",LOOKUP(P51,{0,1,2,3,"3.5",4,5},{"F","D","C","B","A-","A","A+"}))</f>
        <v>A</v>
      </c>
      <c r="AM51" s="53" t="str">
        <f>IF(T51="0","0",LOOKUP(T51,{0,1,2,3,"3.5",4,5},{"F","D","C","B","A-","A","A+"}))</f>
        <v>B</v>
      </c>
      <c r="AN51" s="53" t="str">
        <f>IF(X51="0","0",LOOKUP(X51,{0,1,2,3,"3.5",4,5},{"F","D","C","B","A-","A","A+"}))</f>
        <v>B</v>
      </c>
      <c r="AO51" s="53" t="str">
        <f>IF(AB51="0","0",LOOKUP(AB51,{0,1,2,3,"3.5",4,5},{"F","D","C","B","A-","A","A+"}))</f>
        <v>C</v>
      </c>
      <c r="AP51" s="54">
        <f t="shared" si="30"/>
        <v>370</v>
      </c>
    </row>
    <row r="52" spans="1:42" ht="19.5" customHeight="1" x14ac:dyDescent="0.25">
      <c r="A52" s="86">
        <v>1050</v>
      </c>
      <c r="B52" s="87" t="s">
        <v>136</v>
      </c>
      <c r="C52" s="79">
        <v>50</v>
      </c>
      <c r="D52" s="79">
        <v>26</v>
      </c>
      <c r="E52" s="62">
        <f t="shared" si="22"/>
        <v>76</v>
      </c>
      <c r="F52" s="62">
        <f>IF(E52="0","0",LOOKUP(E52,{0,33,40,50,60,70,80},{0,1,2,3,"3.5",4,5}))</f>
        <v>4</v>
      </c>
      <c r="G52" s="59">
        <v>70</v>
      </c>
      <c r="H52" s="62">
        <f>IF(G52="0","0",LOOKUP(G52,{0,33,40,50,60,70,80},{0,1,2,3,"3.5",4,5}))</f>
        <v>4</v>
      </c>
      <c r="I52" s="79">
        <v>34</v>
      </c>
      <c r="J52" s="79">
        <v>21</v>
      </c>
      <c r="K52" s="62">
        <f t="shared" si="23"/>
        <v>55</v>
      </c>
      <c r="L52" s="62">
        <f>IF(K52="0","0",LOOKUP(K52,{0,25,30,37,45,52,60},{0,1,2,3,"3.5",4,5}))</f>
        <v>4</v>
      </c>
      <c r="M52" s="79">
        <v>40</v>
      </c>
      <c r="N52" s="79">
        <v>11</v>
      </c>
      <c r="O52" s="59">
        <f t="shared" si="24"/>
        <v>51</v>
      </c>
      <c r="P52" s="59" t="str">
        <f>IF(O52="0","0",LOOKUP(O52,{0,25,30,37,45,52,60},{0,1,2,3,"3.5",4,5}))</f>
        <v>3.5</v>
      </c>
      <c r="Q52" s="78">
        <v>0</v>
      </c>
      <c r="R52" s="78">
        <v>0</v>
      </c>
      <c r="S52" s="59">
        <f t="shared" si="25"/>
        <v>0</v>
      </c>
      <c r="T52" s="59">
        <f>IF(S52="0","0",LOOKUP(S52,{0,25,30,37,45,52,60},{0,1,2,3,"3.5",4,5}))</f>
        <v>0</v>
      </c>
      <c r="U52" s="79">
        <v>22</v>
      </c>
      <c r="V52" s="79">
        <v>12</v>
      </c>
      <c r="W52" s="59">
        <f t="shared" si="26"/>
        <v>34</v>
      </c>
      <c r="X52" s="59">
        <f>IF(W52="0","0",LOOKUP(W52,{0,25,30,37,45,52,60},{0,1,2,3,"3.5",4,5}))</f>
        <v>2</v>
      </c>
      <c r="Y52" s="79">
        <v>0</v>
      </c>
      <c r="Z52" s="79">
        <v>0</v>
      </c>
      <c r="AA52" s="59">
        <f t="shared" si="27"/>
        <v>0</v>
      </c>
      <c r="AB52" s="59">
        <f>IF(AA52="0","0",LOOKUP(AA52,{0,25,30,37,45,52,60},{0,1,2,3,"3.5",4,5}))</f>
        <v>0</v>
      </c>
      <c r="AC52" s="59" t="s">
        <v>785</v>
      </c>
      <c r="AD52" s="82">
        <f>IF(ISBLANK(X52)," ",IF(X52="0","0",LOOKUP(X52,{0,1,2,3,"3.5",4,5},{0,0,0,1,"1.5",2,3})))</f>
        <v>0</v>
      </c>
      <c r="AE52" s="77">
        <f t="shared" si="37"/>
        <v>0</v>
      </c>
      <c r="AF52" s="82" t="str">
        <f t="shared" si="28"/>
        <v>F</v>
      </c>
      <c r="AG52" s="85" t="str">
        <f t="shared" si="29"/>
        <v>Fail</v>
      </c>
      <c r="AH52" s="40"/>
      <c r="AI52" s="53" t="str">
        <f>IF(F52="0","0",LOOKUP(F52,{0,1,2,3,"3.5",4,5},{"F","D","C","B","A-","A","A+"}))</f>
        <v>A</v>
      </c>
      <c r="AJ52" s="53" t="str">
        <f>IF(H52="0","0",LOOKUP(H52,{0,1,2,3,"3.5",4,5},{"F","D","C","B","A-","A","A+"}))</f>
        <v>A</v>
      </c>
      <c r="AK52" s="53" t="str">
        <f>IF(L52="0","0",LOOKUP(L52,{0,1,2,3,"3.5",4,5},{"F","D","C","B","A-","A","A+"}))</f>
        <v>A</v>
      </c>
      <c r="AL52" s="53" t="str">
        <f>IF(P52="0","0",LOOKUP(P52,{0,1,2,3,"3.5",4,5},{"F","D","C","B","A-","A","A+"}))</f>
        <v>A-</v>
      </c>
      <c r="AM52" s="53" t="str">
        <f>IF(T52="0","0",LOOKUP(T52,{0,1,2,3,"3.5",4,5},{"F","D","C","B","A-","A","A+"}))</f>
        <v>F</v>
      </c>
      <c r="AN52" s="53" t="str">
        <f>IF(X52="0","0",LOOKUP(X52,{0,1,2,3,"3.5",4,5},{"F","D","C","B","A-","A","A+"}))</f>
        <v>C</v>
      </c>
      <c r="AO52" s="53" t="str">
        <f>IF(AB52="0","0",LOOKUP(AB52,{0,1,2,3,"3.5",4,5},{"F","D","C","B","A-","A","A+"}))</f>
        <v>F</v>
      </c>
      <c r="AP52" s="54">
        <f t="shared" si="30"/>
        <v>286</v>
      </c>
    </row>
    <row r="53" spans="1:42" ht="19.5" customHeight="1" x14ac:dyDescent="0.25">
      <c r="A53" s="86">
        <v>1051</v>
      </c>
      <c r="B53" s="87" t="s">
        <v>137</v>
      </c>
      <c r="C53" s="79">
        <v>48</v>
      </c>
      <c r="D53" s="79">
        <v>23</v>
      </c>
      <c r="E53" s="62">
        <f t="shared" si="22"/>
        <v>71</v>
      </c>
      <c r="F53" s="62">
        <f>IF(E53="0","0",LOOKUP(E53,{0,33,40,50,60,70,80},{0,1,2,3,"3.5",4,5}))</f>
        <v>4</v>
      </c>
      <c r="G53" s="59">
        <v>65</v>
      </c>
      <c r="H53" s="62" t="str">
        <f>IF(G53="0","0",LOOKUP(G53,{0,33,40,50,60,70,80},{0,1,2,3,"3.5",4,5}))</f>
        <v>3.5</v>
      </c>
      <c r="I53" s="79">
        <v>36</v>
      </c>
      <c r="J53" s="79">
        <v>19</v>
      </c>
      <c r="K53" s="62">
        <f t="shared" si="23"/>
        <v>55</v>
      </c>
      <c r="L53" s="62">
        <f>IF(K53="0","0",LOOKUP(K53,{0,25,30,37,45,52,60},{0,1,2,3,"3.5",4,5}))</f>
        <v>4</v>
      </c>
      <c r="M53" s="79">
        <v>41</v>
      </c>
      <c r="N53" s="79">
        <v>23</v>
      </c>
      <c r="O53" s="59">
        <f t="shared" si="24"/>
        <v>64</v>
      </c>
      <c r="P53" s="59">
        <f>IF(O53="0","0",LOOKUP(O53,{0,25,30,37,45,52,60},{0,1,2,3,"3.5",4,5}))</f>
        <v>5</v>
      </c>
      <c r="Q53" s="65">
        <v>30</v>
      </c>
      <c r="R53" s="59">
        <v>15</v>
      </c>
      <c r="S53" s="59">
        <f t="shared" si="25"/>
        <v>45</v>
      </c>
      <c r="T53" s="59" t="str">
        <f>IF(S53="0","0",LOOKUP(S53,{0,25,30,37,45,52,60},{0,1,2,3,"3.5",4,5}))</f>
        <v>3.5</v>
      </c>
      <c r="U53" s="79">
        <v>27</v>
      </c>
      <c r="V53" s="79">
        <v>11</v>
      </c>
      <c r="W53" s="59">
        <f t="shared" si="26"/>
        <v>38</v>
      </c>
      <c r="X53" s="59">
        <f>IF(W53="0","0",LOOKUP(W53,{0,25,30,37,45,52,60},{0,1,2,3,"3.5",4,5}))</f>
        <v>3</v>
      </c>
      <c r="Y53" s="79">
        <v>33</v>
      </c>
      <c r="Z53" s="79">
        <v>17</v>
      </c>
      <c r="AA53" s="59">
        <f t="shared" si="27"/>
        <v>50</v>
      </c>
      <c r="AB53" s="59" t="str">
        <f>IF(AA53="0","0",LOOKUP(AA53,{0,25,30,37,45,52,60},{0,1,2,3,"3.5",4,5}))</f>
        <v>3.5</v>
      </c>
      <c r="AC53" s="59" t="s">
        <v>786</v>
      </c>
      <c r="AD53" s="82" t="str">
        <f>IF(ISBLANK(AB53)," ",IF(AB53="0","0",LOOKUP(AB53,{0,1,2,3,"3.5",4,5},{0,0,0,1,"1.5",2,3})))</f>
        <v>1.5</v>
      </c>
      <c r="AE53" s="77">
        <f t="shared" ref="AE53:AE55" si="38">IF(OR((F53=0),(H53=0),(L53=0),(P53=0),(T53=0),(X53=0)),0,SUM(F53+H53+L53+P53+T53+X53+AD53)/6)</f>
        <v>4.083333333333333</v>
      </c>
      <c r="AF53" s="82" t="str">
        <f t="shared" si="28"/>
        <v>A</v>
      </c>
      <c r="AG53" s="85" t="str">
        <f t="shared" si="29"/>
        <v>Very Good Result</v>
      </c>
      <c r="AH53" s="40"/>
      <c r="AI53" s="53" t="str">
        <f>IF(F53="0","0",LOOKUP(F53,{0,1,2,3,"3.5",4,5},{"F","D","C","B","A-","A","A+"}))</f>
        <v>A</v>
      </c>
      <c r="AJ53" s="53" t="str">
        <f>IF(H53="0","0",LOOKUP(H53,{0,1,2,3,"3.5",4,5},{"F","D","C","B","A-","A","A+"}))</f>
        <v>A-</v>
      </c>
      <c r="AK53" s="53" t="str">
        <f>IF(L53="0","0",LOOKUP(L53,{0,1,2,3,"3.5",4,5},{"F","D","C","B","A-","A","A+"}))</f>
        <v>A</v>
      </c>
      <c r="AL53" s="53" t="str">
        <f>IF(P53="0","0",LOOKUP(P53,{0,1,2,3,"3.5",4,5},{"F","D","C","B","A-","A","A+"}))</f>
        <v>A+</v>
      </c>
      <c r="AM53" s="53" t="str">
        <f>IF(T53="0","0",LOOKUP(T53,{0,1,2,3,"3.5",4,5},{"F","D","C","B","A-","A","A+"}))</f>
        <v>A-</v>
      </c>
      <c r="AN53" s="53" t="str">
        <f>IF(X53="0","0",LOOKUP(X53,{0,1,2,3,"3.5",4,5},{"F","D","C","B","A-","A","A+"}))</f>
        <v>B</v>
      </c>
      <c r="AO53" s="53" t="str">
        <f>IF(AB53="0","0",LOOKUP(AB53,{0,1,2,3,"3.5",4,5},{"F","D","C","B","A-","A","A+"}))</f>
        <v>A-</v>
      </c>
      <c r="AP53" s="54">
        <f t="shared" si="30"/>
        <v>388</v>
      </c>
    </row>
    <row r="54" spans="1:42" ht="19.5" customHeight="1" x14ac:dyDescent="0.25">
      <c r="A54" s="86">
        <v>1052</v>
      </c>
      <c r="B54" s="87" t="s">
        <v>138</v>
      </c>
      <c r="C54" s="79">
        <v>50</v>
      </c>
      <c r="D54" s="79">
        <v>27</v>
      </c>
      <c r="E54" s="62">
        <f t="shared" si="22"/>
        <v>77</v>
      </c>
      <c r="F54" s="62">
        <f>IF(E54="0","0",LOOKUP(E54,{0,33,40,50,60,70,80},{0,1,2,3,"3.5",4,5}))</f>
        <v>4</v>
      </c>
      <c r="G54" s="59">
        <v>78</v>
      </c>
      <c r="H54" s="62">
        <f>IF(G54="0","0",LOOKUP(G54,{0,33,40,50,60,70,80},{0,1,2,3,"3.5",4,5}))</f>
        <v>4</v>
      </c>
      <c r="I54" s="79">
        <v>31</v>
      </c>
      <c r="J54" s="79">
        <v>20</v>
      </c>
      <c r="K54" s="62">
        <f t="shared" si="23"/>
        <v>51</v>
      </c>
      <c r="L54" s="62" t="str">
        <f>IF(K54="0","0",LOOKUP(K54,{0,25,30,37,45,52,60},{0,1,2,3,"3.5",4,5}))</f>
        <v>3.5</v>
      </c>
      <c r="M54" s="79">
        <v>35</v>
      </c>
      <c r="N54" s="79">
        <v>21</v>
      </c>
      <c r="O54" s="59">
        <f t="shared" si="24"/>
        <v>56</v>
      </c>
      <c r="P54" s="59">
        <f>IF(O54="0","0",LOOKUP(O54,{0,25,30,37,45,52,60},{0,1,2,3,"3.5",4,5}))</f>
        <v>4</v>
      </c>
      <c r="Q54" s="65">
        <v>24</v>
      </c>
      <c r="R54" s="59">
        <v>16</v>
      </c>
      <c r="S54" s="59">
        <f t="shared" si="25"/>
        <v>40</v>
      </c>
      <c r="T54" s="59">
        <f>IF(S54="0","0",LOOKUP(S54,{0,25,30,37,45,52,60},{0,1,2,3,"3.5",4,5}))</f>
        <v>3</v>
      </c>
      <c r="U54" s="79">
        <v>37</v>
      </c>
      <c r="V54" s="79">
        <v>14</v>
      </c>
      <c r="W54" s="59">
        <f t="shared" si="26"/>
        <v>51</v>
      </c>
      <c r="X54" s="59" t="str">
        <f>IF(W54="0","0",LOOKUP(W54,{0,25,30,37,45,52,60},{0,1,2,3,"3.5",4,5}))</f>
        <v>3.5</v>
      </c>
      <c r="Y54" s="79">
        <v>22</v>
      </c>
      <c r="Z54" s="79">
        <v>17</v>
      </c>
      <c r="AA54" s="59">
        <f t="shared" si="27"/>
        <v>39</v>
      </c>
      <c r="AB54" s="59">
        <f>IF(AA54="0","0",LOOKUP(AA54,{0,25,30,37,45,52,60},{0,1,2,3,"3.5",4,5}))</f>
        <v>3</v>
      </c>
      <c r="AC54" s="59" t="s">
        <v>786</v>
      </c>
      <c r="AD54" s="82">
        <f>IF(ISBLANK(AB54)," ",IF(AB54="0","0",LOOKUP(AB54,{0,1,2,3,"3.5",4,5},{0,0,0,1,"1.5",2,3})))</f>
        <v>1</v>
      </c>
      <c r="AE54" s="77">
        <f t="shared" si="38"/>
        <v>3.8333333333333335</v>
      </c>
      <c r="AF54" s="82" t="str">
        <f t="shared" si="28"/>
        <v>A-</v>
      </c>
      <c r="AG54" s="85" t="str">
        <f t="shared" si="29"/>
        <v>Good Result</v>
      </c>
      <c r="AH54" s="40"/>
      <c r="AI54" s="53" t="str">
        <f>IF(F54="0","0",LOOKUP(F54,{0,1,2,3,"3.5",4,5},{"F","D","C","B","A-","A","A+"}))</f>
        <v>A</v>
      </c>
      <c r="AJ54" s="53" t="str">
        <f>IF(H54="0","0",LOOKUP(H54,{0,1,2,3,"3.5",4,5},{"F","D","C","B","A-","A","A+"}))</f>
        <v>A</v>
      </c>
      <c r="AK54" s="53" t="str">
        <f>IF(L54="0","0",LOOKUP(L54,{0,1,2,3,"3.5",4,5},{"F","D","C","B","A-","A","A+"}))</f>
        <v>A-</v>
      </c>
      <c r="AL54" s="53" t="str">
        <f>IF(P54="0","0",LOOKUP(P54,{0,1,2,3,"3.5",4,5},{"F","D","C","B","A-","A","A+"}))</f>
        <v>A</v>
      </c>
      <c r="AM54" s="53" t="str">
        <f>IF(T54="0","0",LOOKUP(T54,{0,1,2,3,"3.5",4,5},{"F","D","C","B","A-","A","A+"}))</f>
        <v>B</v>
      </c>
      <c r="AN54" s="53" t="str">
        <f>IF(X54="0","0",LOOKUP(X54,{0,1,2,3,"3.5",4,5},{"F","D","C","B","A-","A","A+"}))</f>
        <v>A-</v>
      </c>
      <c r="AO54" s="53" t="str">
        <f>IF(AB54="0","0",LOOKUP(AB54,{0,1,2,3,"3.5",4,5},{"F","D","C","B","A-","A","A+"}))</f>
        <v>B</v>
      </c>
      <c r="AP54" s="54">
        <f t="shared" si="30"/>
        <v>392</v>
      </c>
    </row>
    <row r="55" spans="1:42" ht="19.5" customHeight="1" x14ac:dyDescent="0.25">
      <c r="A55" s="86">
        <v>1053</v>
      </c>
      <c r="B55" s="87" t="s">
        <v>139</v>
      </c>
      <c r="C55" s="79">
        <v>50</v>
      </c>
      <c r="D55" s="79">
        <v>26</v>
      </c>
      <c r="E55" s="62">
        <f t="shared" si="22"/>
        <v>76</v>
      </c>
      <c r="F55" s="62">
        <f>IF(E55="0","0",LOOKUP(E55,{0,33,40,50,60,70,80},{0,1,2,3,"3.5",4,5}))</f>
        <v>4</v>
      </c>
      <c r="G55" s="59">
        <v>80</v>
      </c>
      <c r="H55" s="62">
        <f>IF(G55="0","0",LOOKUP(G55,{0,33,40,50,60,70,80},{0,1,2,3,"3.5",4,5}))</f>
        <v>5</v>
      </c>
      <c r="I55" s="79">
        <v>34</v>
      </c>
      <c r="J55" s="79">
        <v>18</v>
      </c>
      <c r="K55" s="62">
        <f t="shared" si="23"/>
        <v>52</v>
      </c>
      <c r="L55" s="62">
        <f>IF(K55="0","0",LOOKUP(K55,{0,25,30,37,45,52,60},{0,1,2,3,"3.5",4,5}))</f>
        <v>4</v>
      </c>
      <c r="M55" s="79">
        <v>46</v>
      </c>
      <c r="N55" s="79">
        <v>19</v>
      </c>
      <c r="O55" s="59">
        <f t="shared" si="24"/>
        <v>65</v>
      </c>
      <c r="P55" s="59">
        <f>IF(O55="0","0",LOOKUP(O55,{0,25,30,37,45,52,60},{0,1,2,3,"3.5",4,5}))</f>
        <v>5</v>
      </c>
      <c r="Q55" s="65">
        <v>28</v>
      </c>
      <c r="R55" s="59">
        <v>17</v>
      </c>
      <c r="S55" s="59">
        <f t="shared" si="25"/>
        <v>45</v>
      </c>
      <c r="T55" s="59" t="str">
        <f>IF(S55="0","0",LOOKUP(S55,{0,25,30,37,45,52,60},{0,1,2,3,"3.5",4,5}))</f>
        <v>3.5</v>
      </c>
      <c r="U55" s="79">
        <v>29</v>
      </c>
      <c r="V55" s="79">
        <v>11</v>
      </c>
      <c r="W55" s="59">
        <f t="shared" si="26"/>
        <v>40</v>
      </c>
      <c r="X55" s="59">
        <f>IF(W55="0","0",LOOKUP(W55,{0,25,30,37,45,52,60},{0,1,2,3,"3.5",4,5}))</f>
        <v>3</v>
      </c>
      <c r="Y55" s="79">
        <v>26</v>
      </c>
      <c r="Z55" s="79">
        <v>14</v>
      </c>
      <c r="AA55" s="59">
        <f t="shared" si="27"/>
        <v>40</v>
      </c>
      <c r="AB55" s="59">
        <f>IF(AA55="0","0",LOOKUP(AA55,{0,25,30,37,45,52,60},{0,1,2,3,"3.5",4,5}))</f>
        <v>3</v>
      </c>
      <c r="AC55" s="59" t="s">
        <v>786</v>
      </c>
      <c r="AD55" s="82">
        <f>IF(ISBLANK(AB55)," ",IF(AB55="0","0",LOOKUP(AB55,{0,1,2,3,"3.5",4,5},{0,0,0,1,"1.5",2,3})))</f>
        <v>1</v>
      </c>
      <c r="AE55" s="77">
        <f t="shared" si="38"/>
        <v>4.25</v>
      </c>
      <c r="AF55" s="82" t="str">
        <f t="shared" si="28"/>
        <v>A</v>
      </c>
      <c r="AG55" s="85" t="str">
        <f t="shared" si="29"/>
        <v>Very Good Result</v>
      </c>
      <c r="AH55" s="40"/>
      <c r="AI55" s="53" t="str">
        <f>IF(F55="0","0",LOOKUP(F55,{0,1,2,3,"3.5",4,5},{"F","D","C","B","A-","A","A+"}))</f>
        <v>A</v>
      </c>
      <c r="AJ55" s="53" t="str">
        <f>IF(H55="0","0",LOOKUP(H55,{0,1,2,3,"3.5",4,5},{"F","D","C","B","A-","A","A+"}))</f>
        <v>A+</v>
      </c>
      <c r="AK55" s="53" t="str">
        <f>IF(L55="0","0",LOOKUP(L55,{0,1,2,3,"3.5",4,5},{"F","D","C","B","A-","A","A+"}))</f>
        <v>A</v>
      </c>
      <c r="AL55" s="53" t="str">
        <f>IF(P55="0","0",LOOKUP(P55,{0,1,2,3,"3.5",4,5},{"F","D","C","B","A-","A","A+"}))</f>
        <v>A+</v>
      </c>
      <c r="AM55" s="53" t="str">
        <f>IF(T55="0","0",LOOKUP(T55,{0,1,2,3,"3.5",4,5},{"F","D","C","B","A-","A","A+"}))</f>
        <v>A-</v>
      </c>
      <c r="AN55" s="53" t="str">
        <f>IF(X55="0","0",LOOKUP(X55,{0,1,2,3,"3.5",4,5},{"F","D","C","B","A-","A","A+"}))</f>
        <v>B</v>
      </c>
      <c r="AO55" s="53" t="str">
        <f>IF(AB55="0","0",LOOKUP(AB55,{0,1,2,3,"3.5",4,5},{"F","D","C","B","A-","A","A+"}))</f>
        <v>B</v>
      </c>
      <c r="AP55" s="54">
        <f t="shared" si="30"/>
        <v>398</v>
      </c>
    </row>
    <row r="56" spans="1:42" ht="19.5" customHeight="1" x14ac:dyDescent="0.25">
      <c r="A56" s="86">
        <v>1054</v>
      </c>
      <c r="B56" s="87" t="s">
        <v>140</v>
      </c>
      <c r="C56" s="79">
        <v>45</v>
      </c>
      <c r="D56" s="79">
        <v>20</v>
      </c>
      <c r="E56" s="62">
        <f t="shared" si="22"/>
        <v>65</v>
      </c>
      <c r="F56" s="62" t="str">
        <f>IF(E56="0","0",LOOKUP(E56,{0,33,40,50,60,70,80},{0,1,2,3,"3.5",4,5}))</f>
        <v>3.5</v>
      </c>
      <c r="G56" s="59">
        <v>68</v>
      </c>
      <c r="H56" s="62" t="str">
        <f>IF(G56="0","0",LOOKUP(G56,{0,33,40,50,60,70,80},{0,1,2,3,"3.5",4,5}))</f>
        <v>3.5</v>
      </c>
      <c r="I56" s="79">
        <v>34</v>
      </c>
      <c r="J56" s="79">
        <v>20</v>
      </c>
      <c r="K56" s="62">
        <f t="shared" si="23"/>
        <v>54</v>
      </c>
      <c r="L56" s="62">
        <f>IF(K56="0","0",LOOKUP(K56,{0,25,30,37,45,52,60},{0,1,2,3,"3.5",4,5}))</f>
        <v>4</v>
      </c>
      <c r="M56" s="79">
        <v>37</v>
      </c>
      <c r="N56" s="79">
        <v>11</v>
      </c>
      <c r="O56" s="59">
        <f t="shared" si="24"/>
        <v>48</v>
      </c>
      <c r="P56" s="59" t="str">
        <f>IF(O56="0","0",LOOKUP(O56,{0,25,30,37,45,52,60},{0,1,2,3,"3.5",4,5}))</f>
        <v>3.5</v>
      </c>
      <c r="Q56" s="65">
        <v>31</v>
      </c>
      <c r="R56" s="59">
        <v>10</v>
      </c>
      <c r="S56" s="59">
        <f t="shared" si="25"/>
        <v>41</v>
      </c>
      <c r="T56" s="59">
        <f>IF(S56="0","0",LOOKUP(S56,{0,25,30,37,45,52,60},{0,1,2,3,"3.5",4,5}))</f>
        <v>3</v>
      </c>
      <c r="U56" s="79">
        <v>19</v>
      </c>
      <c r="V56" s="79">
        <v>10</v>
      </c>
      <c r="W56" s="59">
        <f t="shared" si="26"/>
        <v>29</v>
      </c>
      <c r="X56" s="59">
        <f>IF(W56="0","0",LOOKUP(W56,{0,25,30,37,45,52,60},{0,1,2,3,"3.5",4,5}))</f>
        <v>1</v>
      </c>
      <c r="Y56" s="79">
        <v>36</v>
      </c>
      <c r="Z56" s="79">
        <v>14</v>
      </c>
      <c r="AA56" s="59">
        <f t="shared" si="27"/>
        <v>50</v>
      </c>
      <c r="AB56" s="59" t="str">
        <f>IF(AA56="0","0",LOOKUP(AA56,{0,25,30,37,45,52,60},{0,1,2,3,"3.5",4,5}))</f>
        <v>3.5</v>
      </c>
      <c r="AC56" s="59" t="s">
        <v>785</v>
      </c>
      <c r="AD56" s="82">
        <f>IF(ISBLANK(X56)," ",IF(X56="0","0",LOOKUP(X56,{0,1,2,3,"3.5",4,5},{0,0,0,1,"1.5",2,3})))</f>
        <v>0</v>
      </c>
      <c r="AE56" s="77">
        <f t="shared" ref="AE56:AE62" si="39">IF(OR((F56=0),(H56=0),(L56=0),(P56=0),(T56=0),(AB56=0)),0,SUM(F56+H56+L56+P56+T56+AB56+AD56)/6)</f>
        <v>3.5</v>
      </c>
      <c r="AF56" s="82" t="str">
        <f t="shared" si="28"/>
        <v>A-</v>
      </c>
      <c r="AG56" s="85" t="str">
        <f t="shared" si="29"/>
        <v>Good Result</v>
      </c>
      <c r="AH56" s="40"/>
      <c r="AI56" s="53" t="str">
        <f>IF(F56="0","0",LOOKUP(F56,{0,1,2,3,"3.5",4,5},{"F","D","C","B","A-","A","A+"}))</f>
        <v>A-</v>
      </c>
      <c r="AJ56" s="53" t="str">
        <f>IF(H56="0","0",LOOKUP(H56,{0,1,2,3,"3.5",4,5},{"F","D","C","B","A-","A","A+"}))</f>
        <v>A-</v>
      </c>
      <c r="AK56" s="53" t="str">
        <f>IF(L56="0","0",LOOKUP(L56,{0,1,2,3,"3.5",4,5},{"F","D","C","B","A-","A","A+"}))</f>
        <v>A</v>
      </c>
      <c r="AL56" s="53" t="str">
        <f>IF(P56="0","0",LOOKUP(P56,{0,1,2,3,"3.5",4,5},{"F","D","C","B","A-","A","A+"}))</f>
        <v>A-</v>
      </c>
      <c r="AM56" s="53" t="str">
        <f>IF(T56="0","0",LOOKUP(T56,{0,1,2,3,"3.5",4,5},{"F","D","C","B","A-","A","A+"}))</f>
        <v>B</v>
      </c>
      <c r="AN56" s="53" t="str">
        <f>IF(X56="0","0",LOOKUP(X56,{0,1,2,3,"3.5",4,5},{"F","D","C","B","A-","A","A+"}))</f>
        <v>D</v>
      </c>
      <c r="AO56" s="53" t="str">
        <f>IF(AB56="0","0",LOOKUP(AB56,{0,1,2,3,"3.5",4,5},{"F","D","C","B","A-","A","A+"}))</f>
        <v>A-</v>
      </c>
      <c r="AP56" s="54">
        <f t="shared" si="30"/>
        <v>355</v>
      </c>
    </row>
    <row r="57" spans="1:42" ht="19.5" customHeight="1" x14ac:dyDescent="0.25">
      <c r="A57" s="86">
        <v>1055</v>
      </c>
      <c r="B57" s="87" t="s">
        <v>141</v>
      </c>
      <c r="C57" s="79">
        <v>42</v>
      </c>
      <c r="D57" s="79">
        <v>23</v>
      </c>
      <c r="E57" s="62">
        <f t="shared" si="22"/>
        <v>65</v>
      </c>
      <c r="F57" s="62" t="str">
        <f>IF(E57="0","0",LOOKUP(E57,{0,33,40,50,60,70,80},{0,1,2,3,"3.5",4,5}))</f>
        <v>3.5</v>
      </c>
      <c r="G57" s="59">
        <v>66</v>
      </c>
      <c r="H57" s="62" t="str">
        <f>IF(G57="0","0",LOOKUP(G57,{0,33,40,50,60,70,80},{0,1,2,3,"3.5",4,5}))</f>
        <v>3.5</v>
      </c>
      <c r="I57" s="79">
        <v>31</v>
      </c>
      <c r="J57" s="79">
        <v>17</v>
      </c>
      <c r="K57" s="62">
        <f t="shared" si="23"/>
        <v>48</v>
      </c>
      <c r="L57" s="62" t="str">
        <f>IF(K57="0","0",LOOKUP(K57,{0,25,30,37,45,52,60},{0,1,2,3,"3.5",4,5}))</f>
        <v>3.5</v>
      </c>
      <c r="M57" s="79">
        <v>27</v>
      </c>
      <c r="N57" s="79">
        <v>9</v>
      </c>
      <c r="O57" s="59">
        <f t="shared" si="24"/>
        <v>36</v>
      </c>
      <c r="P57" s="59">
        <f>IF(O57="0","0",LOOKUP(O57,{0,25,30,37,45,52,60},{0,1,2,3,"3.5",4,5}))</f>
        <v>2</v>
      </c>
      <c r="Q57" s="59">
        <v>20</v>
      </c>
      <c r="R57" s="59">
        <v>11</v>
      </c>
      <c r="S57" s="59">
        <f t="shared" si="25"/>
        <v>31</v>
      </c>
      <c r="T57" s="59">
        <f>IF(S57="0","0",LOOKUP(S57,{0,25,30,37,45,52,60},{0,1,2,3,"3.5",4,5}))</f>
        <v>2</v>
      </c>
      <c r="U57" s="79">
        <v>7</v>
      </c>
      <c r="V57" s="79">
        <v>9</v>
      </c>
      <c r="W57" s="59">
        <f t="shared" si="26"/>
        <v>0</v>
      </c>
      <c r="X57" s="59">
        <f>IF(W57="0","0",LOOKUP(W57,{0,25,30,37,45,52,60},{0,1,2,3,"3.5",4,5}))</f>
        <v>0</v>
      </c>
      <c r="Y57" s="79">
        <v>19</v>
      </c>
      <c r="Z57" s="79">
        <v>11</v>
      </c>
      <c r="AA57" s="59">
        <f t="shared" si="27"/>
        <v>30</v>
      </c>
      <c r="AB57" s="59">
        <f>IF(AA57="0","0",LOOKUP(AA57,{0,25,30,37,45,52,60},{0,1,2,3,"3.5",4,5}))</f>
        <v>2</v>
      </c>
      <c r="AC57" s="59" t="s">
        <v>785</v>
      </c>
      <c r="AD57" s="82">
        <f>IF(ISBLANK(X57)," ",IF(X57="0","0",LOOKUP(X57,{0,1,2,3,"3.5",4,5},{0,0,0,1,"1.5",2,3})))</f>
        <v>0</v>
      </c>
      <c r="AE57" s="77">
        <f t="shared" si="39"/>
        <v>2.75</v>
      </c>
      <c r="AF57" s="82" t="str">
        <f t="shared" si="28"/>
        <v>C</v>
      </c>
      <c r="AG57" s="85" t="str">
        <f t="shared" si="29"/>
        <v>Bellow Average Result</v>
      </c>
      <c r="AH57" s="40"/>
      <c r="AI57" s="53" t="str">
        <f>IF(F57="0","0",LOOKUP(F57,{0,1,2,3,"3.5",4,5},{"F","D","C","B","A-","A","A+"}))</f>
        <v>A-</v>
      </c>
      <c r="AJ57" s="53" t="str">
        <f>IF(H57="0","0",LOOKUP(H57,{0,1,2,3,"3.5",4,5},{"F","D","C","B","A-","A","A+"}))</f>
        <v>A-</v>
      </c>
      <c r="AK57" s="53" t="str">
        <f>IF(L57="0","0",LOOKUP(L57,{0,1,2,3,"3.5",4,5},{"F","D","C","B","A-","A","A+"}))</f>
        <v>A-</v>
      </c>
      <c r="AL57" s="53" t="str">
        <f>IF(P57="0","0",LOOKUP(P57,{0,1,2,3,"3.5",4,5},{"F","D","C","B","A-","A","A+"}))</f>
        <v>C</v>
      </c>
      <c r="AM57" s="53" t="str">
        <f>IF(T57="0","0",LOOKUP(T57,{0,1,2,3,"3.5",4,5},{"F","D","C","B","A-","A","A+"}))</f>
        <v>C</v>
      </c>
      <c r="AN57" s="53" t="str">
        <f>IF(X57="0","0",LOOKUP(X57,{0,1,2,3,"3.5",4,5},{"F","D","C","B","A-","A","A+"}))</f>
        <v>F</v>
      </c>
      <c r="AO57" s="53" t="str">
        <f>IF(AB57="0","0",LOOKUP(AB57,{0,1,2,3,"3.5",4,5},{"F","D","C","B","A-","A","A+"}))</f>
        <v>C</v>
      </c>
      <c r="AP57" s="54">
        <f t="shared" si="30"/>
        <v>276</v>
      </c>
    </row>
    <row r="58" spans="1:42" ht="19.5" customHeight="1" x14ac:dyDescent="0.25">
      <c r="A58" s="86">
        <v>1056</v>
      </c>
      <c r="B58" s="87" t="s">
        <v>142</v>
      </c>
      <c r="C58" s="79">
        <v>43</v>
      </c>
      <c r="D58" s="79">
        <v>23</v>
      </c>
      <c r="E58" s="62">
        <f t="shared" si="22"/>
        <v>66</v>
      </c>
      <c r="F58" s="62" t="str">
        <f>IF(E58="0","0",LOOKUP(E58,{0,33,40,50,60,70,80},{0,1,2,3,"3.5",4,5}))</f>
        <v>3.5</v>
      </c>
      <c r="G58" s="59">
        <v>56</v>
      </c>
      <c r="H58" s="62">
        <f>IF(G58="0","0",LOOKUP(G58,{0,33,40,50,60,70,80},{0,1,2,3,"3.5",4,5}))</f>
        <v>3</v>
      </c>
      <c r="I58" s="79">
        <v>31</v>
      </c>
      <c r="J58" s="79">
        <v>18</v>
      </c>
      <c r="K58" s="62">
        <f t="shared" si="23"/>
        <v>49</v>
      </c>
      <c r="L58" s="62" t="str">
        <f>IF(K58="0","0",LOOKUP(K58,{0,25,30,37,45,52,60},{0,1,2,3,"3.5",4,5}))</f>
        <v>3.5</v>
      </c>
      <c r="M58" s="79">
        <v>25</v>
      </c>
      <c r="N58" s="79">
        <v>9</v>
      </c>
      <c r="O58" s="59">
        <f t="shared" si="24"/>
        <v>34</v>
      </c>
      <c r="P58" s="59">
        <f>IF(O58="0","0",LOOKUP(O58,{0,25,30,37,45,52,60},{0,1,2,3,"3.5",4,5}))</f>
        <v>2</v>
      </c>
      <c r="Q58" s="65">
        <v>20</v>
      </c>
      <c r="R58" s="59">
        <v>11</v>
      </c>
      <c r="S58" s="59">
        <f t="shared" si="25"/>
        <v>31</v>
      </c>
      <c r="T58" s="59">
        <f>IF(S58="0","0",LOOKUP(S58,{0,25,30,37,45,52,60},{0,1,2,3,"3.5",4,5}))</f>
        <v>2</v>
      </c>
      <c r="U58" s="79">
        <v>5</v>
      </c>
      <c r="V58" s="79">
        <v>9</v>
      </c>
      <c r="W58" s="59">
        <f t="shared" si="26"/>
        <v>0</v>
      </c>
      <c r="X58" s="59">
        <f>IF(W58="0","0",LOOKUP(W58,{0,25,30,37,45,52,60},{0,1,2,3,"3.5",4,5}))</f>
        <v>0</v>
      </c>
      <c r="Y58" s="79">
        <v>21</v>
      </c>
      <c r="Z58" s="79">
        <v>10</v>
      </c>
      <c r="AA58" s="59">
        <f t="shared" si="27"/>
        <v>31</v>
      </c>
      <c r="AB58" s="59">
        <f>IF(AA58="0","0",LOOKUP(AA58,{0,25,30,37,45,52,60},{0,1,2,3,"3.5",4,5}))</f>
        <v>2</v>
      </c>
      <c r="AC58" s="59" t="s">
        <v>785</v>
      </c>
      <c r="AD58" s="82">
        <f>IF(ISBLANK(X58)," ",IF(X58="0","0",LOOKUP(X58,{0,1,2,3,"3.5",4,5},{0,0,0,1,"1.5",2,3})))</f>
        <v>0</v>
      </c>
      <c r="AE58" s="77">
        <f t="shared" si="39"/>
        <v>2.6666666666666665</v>
      </c>
      <c r="AF58" s="82" t="str">
        <f t="shared" si="28"/>
        <v>C</v>
      </c>
      <c r="AG58" s="85" t="str">
        <f t="shared" si="29"/>
        <v>Bellow Average Result</v>
      </c>
      <c r="AH58" s="40"/>
      <c r="AI58" s="53" t="str">
        <f>IF(F58="0","0",LOOKUP(F58,{0,1,2,3,"3.5",4,5},{"F","D","C","B","A-","A","A+"}))</f>
        <v>A-</v>
      </c>
      <c r="AJ58" s="53" t="str">
        <f>IF(H58="0","0",LOOKUP(H58,{0,1,2,3,"3.5",4,5},{"F","D","C","B","A-","A","A+"}))</f>
        <v>B</v>
      </c>
      <c r="AK58" s="53" t="str">
        <f>IF(L58="0","0",LOOKUP(L58,{0,1,2,3,"3.5",4,5},{"F","D","C","B","A-","A","A+"}))</f>
        <v>A-</v>
      </c>
      <c r="AL58" s="53" t="str">
        <f>IF(P58="0","0",LOOKUP(P58,{0,1,2,3,"3.5",4,5},{"F","D","C","B","A-","A","A+"}))</f>
        <v>C</v>
      </c>
      <c r="AM58" s="53" t="str">
        <f>IF(T58="0","0",LOOKUP(T58,{0,1,2,3,"3.5",4,5},{"F","D","C","B","A-","A","A+"}))</f>
        <v>C</v>
      </c>
      <c r="AN58" s="53" t="str">
        <f>IF(X58="0","0",LOOKUP(X58,{0,1,2,3,"3.5",4,5},{"F","D","C","B","A-","A","A+"}))</f>
        <v>F</v>
      </c>
      <c r="AO58" s="53" t="str">
        <f>IF(AB58="0","0",LOOKUP(AB58,{0,1,2,3,"3.5",4,5},{"F","D","C","B","A-","A","A+"}))</f>
        <v>C</v>
      </c>
      <c r="AP58" s="54">
        <f t="shared" si="30"/>
        <v>267</v>
      </c>
    </row>
    <row r="59" spans="1:42" ht="19.5" customHeight="1" x14ac:dyDescent="0.25">
      <c r="A59" s="86">
        <v>1057</v>
      </c>
      <c r="B59" s="87" t="s">
        <v>143</v>
      </c>
      <c r="C59" s="79">
        <v>44</v>
      </c>
      <c r="D59" s="79">
        <v>23</v>
      </c>
      <c r="E59" s="62">
        <f t="shared" si="22"/>
        <v>67</v>
      </c>
      <c r="F59" s="62" t="str">
        <f>IF(E59="0","0",LOOKUP(E59,{0,33,40,50,60,70,80},{0,1,2,3,"3.5",4,5}))</f>
        <v>3.5</v>
      </c>
      <c r="G59" s="59">
        <v>46</v>
      </c>
      <c r="H59" s="62">
        <f>IF(G59="0","0",LOOKUP(G59,{0,33,40,50,60,70,80},{0,1,2,3,"3.5",4,5}))</f>
        <v>2</v>
      </c>
      <c r="I59" s="79">
        <v>28</v>
      </c>
      <c r="J59" s="79">
        <v>18</v>
      </c>
      <c r="K59" s="62">
        <f t="shared" si="23"/>
        <v>46</v>
      </c>
      <c r="L59" s="62" t="str">
        <f>IF(K59="0","0",LOOKUP(K59,{0,25,30,37,45,52,60},{0,1,2,3,"3.5",4,5}))</f>
        <v>3.5</v>
      </c>
      <c r="M59" s="79">
        <v>18</v>
      </c>
      <c r="N59" s="79">
        <v>9</v>
      </c>
      <c r="O59" s="59">
        <f t="shared" si="24"/>
        <v>27</v>
      </c>
      <c r="P59" s="59">
        <f>IF(O59="0","0",LOOKUP(O59,{0,25,30,37,45,52,60},{0,1,2,3,"3.5",4,5}))</f>
        <v>1</v>
      </c>
      <c r="Q59" s="65">
        <v>25</v>
      </c>
      <c r="R59" s="59">
        <v>10</v>
      </c>
      <c r="S59" s="59">
        <f t="shared" si="25"/>
        <v>35</v>
      </c>
      <c r="T59" s="59">
        <f>IF(S59="0","0",LOOKUP(S59,{0,25,30,37,45,52,60},{0,1,2,3,"3.5",4,5}))</f>
        <v>2</v>
      </c>
      <c r="U59" s="79">
        <v>4</v>
      </c>
      <c r="V59" s="79">
        <v>9</v>
      </c>
      <c r="W59" s="59">
        <f t="shared" si="26"/>
        <v>0</v>
      </c>
      <c r="X59" s="59">
        <f>IF(W59="0","0",LOOKUP(W59,{0,25,30,37,45,52,60},{0,1,2,3,"3.5",4,5}))</f>
        <v>0</v>
      </c>
      <c r="Y59" s="79">
        <v>17</v>
      </c>
      <c r="Z59" s="79">
        <v>10</v>
      </c>
      <c r="AA59" s="59">
        <f t="shared" si="27"/>
        <v>27</v>
      </c>
      <c r="AB59" s="59">
        <f>IF(AA59="0","0",LOOKUP(AA59,{0,25,30,37,45,52,60},{0,1,2,3,"3.5",4,5}))</f>
        <v>1</v>
      </c>
      <c r="AC59" s="59" t="s">
        <v>785</v>
      </c>
      <c r="AD59" s="82">
        <f>IF(ISBLANK(X59)," ",IF(X59="0","0",LOOKUP(X59,{0,1,2,3,"3.5",4,5},{0,0,0,1,"1.5",2,3})))</f>
        <v>0</v>
      </c>
      <c r="AE59" s="77">
        <f t="shared" si="39"/>
        <v>2.1666666666666665</v>
      </c>
      <c r="AF59" s="82" t="str">
        <f t="shared" si="28"/>
        <v>C</v>
      </c>
      <c r="AG59" s="85" t="str">
        <f t="shared" si="29"/>
        <v>Bellow Average Result</v>
      </c>
      <c r="AH59" s="40"/>
      <c r="AI59" s="53" t="str">
        <f>IF(F59="0","0",LOOKUP(F59,{0,1,2,3,"3.5",4,5},{"F","D","C","B","A-","A","A+"}))</f>
        <v>A-</v>
      </c>
      <c r="AJ59" s="53" t="str">
        <f>IF(H59="0","0",LOOKUP(H59,{0,1,2,3,"3.5",4,5},{"F","D","C","B","A-","A","A+"}))</f>
        <v>C</v>
      </c>
      <c r="AK59" s="53" t="str">
        <f>IF(L59="0","0",LOOKUP(L59,{0,1,2,3,"3.5",4,5},{"F","D","C","B","A-","A","A+"}))</f>
        <v>A-</v>
      </c>
      <c r="AL59" s="53" t="str">
        <f>IF(P59="0","0",LOOKUP(P59,{0,1,2,3,"3.5",4,5},{"F","D","C","B","A-","A","A+"}))</f>
        <v>D</v>
      </c>
      <c r="AM59" s="53" t="str">
        <f>IF(T59="0","0",LOOKUP(T59,{0,1,2,3,"3.5",4,5},{"F","D","C","B","A-","A","A+"}))</f>
        <v>C</v>
      </c>
      <c r="AN59" s="53" t="str">
        <f>IF(X59="0","0",LOOKUP(X59,{0,1,2,3,"3.5",4,5},{"F","D","C","B","A-","A","A+"}))</f>
        <v>F</v>
      </c>
      <c r="AO59" s="53" t="str">
        <f>IF(AB59="0","0",LOOKUP(AB59,{0,1,2,3,"3.5",4,5},{"F","D","C","B","A-","A","A+"}))</f>
        <v>D</v>
      </c>
      <c r="AP59" s="54">
        <f t="shared" si="30"/>
        <v>248</v>
      </c>
    </row>
    <row r="60" spans="1:42" ht="19.5" customHeight="1" x14ac:dyDescent="0.25">
      <c r="A60" s="86">
        <v>1058</v>
      </c>
      <c r="B60" s="87" t="s">
        <v>144</v>
      </c>
      <c r="C60" s="79">
        <v>46</v>
      </c>
      <c r="D60" s="79">
        <v>26</v>
      </c>
      <c r="E60" s="62">
        <f t="shared" si="22"/>
        <v>72</v>
      </c>
      <c r="F60" s="62">
        <f>IF(E60="0","0",LOOKUP(E60,{0,33,40,50,60,70,80},{0,1,2,3,"3.5",4,5}))</f>
        <v>4</v>
      </c>
      <c r="G60" s="59">
        <v>72</v>
      </c>
      <c r="H60" s="62">
        <f>IF(G60="0","0",LOOKUP(G60,{0,33,40,50,60,70,80},{0,1,2,3,"3.5",4,5}))</f>
        <v>4</v>
      </c>
      <c r="I60" s="79">
        <v>33</v>
      </c>
      <c r="J60" s="79">
        <v>16</v>
      </c>
      <c r="K60" s="62">
        <f t="shared" si="23"/>
        <v>49</v>
      </c>
      <c r="L60" s="62" t="str">
        <f>IF(K60="0","0",LOOKUP(K60,{0,25,30,37,45,52,60},{0,1,2,3,"3.5",4,5}))</f>
        <v>3.5</v>
      </c>
      <c r="M60" s="79">
        <v>16</v>
      </c>
      <c r="N60" s="79">
        <v>14</v>
      </c>
      <c r="O60" s="59">
        <f t="shared" si="24"/>
        <v>30</v>
      </c>
      <c r="P60" s="59">
        <f>IF(O60="0","0",LOOKUP(O60,{0,25,30,37,45,52,60},{0,1,2,3,"3.5",4,5}))</f>
        <v>2</v>
      </c>
      <c r="Q60" s="59">
        <v>24</v>
      </c>
      <c r="R60" s="59">
        <v>15</v>
      </c>
      <c r="S60" s="59">
        <f t="shared" si="25"/>
        <v>39</v>
      </c>
      <c r="T60" s="59">
        <f>IF(S60="0","0",LOOKUP(S60,{0,25,30,37,45,52,60},{0,1,2,3,"3.5",4,5}))</f>
        <v>3</v>
      </c>
      <c r="U60" s="79">
        <v>12</v>
      </c>
      <c r="V60" s="79">
        <v>10</v>
      </c>
      <c r="W60" s="59">
        <f t="shared" si="26"/>
        <v>0</v>
      </c>
      <c r="X60" s="59">
        <f>IF(W60="0","0",LOOKUP(W60,{0,25,30,37,45,52,60},{0,1,2,3,"3.5",4,5}))</f>
        <v>0</v>
      </c>
      <c r="Y60" s="79">
        <v>16</v>
      </c>
      <c r="Z60" s="79">
        <v>14</v>
      </c>
      <c r="AA60" s="59">
        <f t="shared" si="27"/>
        <v>30</v>
      </c>
      <c r="AB60" s="59">
        <f>IF(AA60="0","0",LOOKUP(AA60,{0,25,30,37,45,52,60},{0,1,2,3,"3.5",4,5}))</f>
        <v>2</v>
      </c>
      <c r="AC60" s="59" t="s">
        <v>785</v>
      </c>
      <c r="AD60" s="82">
        <f>IF(ISBLANK(X60)," ",IF(X60="0","0",LOOKUP(X60,{0,1,2,3,"3.5",4,5},{0,0,0,1,"1.5",2,3})))</f>
        <v>0</v>
      </c>
      <c r="AE60" s="77">
        <f t="shared" si="39"/>
        <v>3.0833333333333335</v>
      </c>
      <c r="AF60" s="82" t="str">
        <f t="shared" si="28"/>
        <v>B</v>
      </c>
      <c r="AG60" s="85" t="str">
        <f t="shared" si="29"/>
        <v>Average Result</v>
      </c>
      <c r="AH60" s="40"/>
      <c r="AI60" s="53" t="str">
        <f>IF(F60="0","0",LOOKUP(F60,{0,1,2,3,"3.5",4,5},{"F","D","C","B","A-","A","A+"}))</f>
        <v>A</v>
      </c>
      <c r="AJ60" s="53" t="str">
        <f>IF(H60="0","0",LOOKUP(H60,{0,1,2,3,"3.5",4,5},{"F","D","C","B","A-","A","A+"}))</f>
        <v>A</v>
      </c>
      <c r="AK60" s="53" t="str">
        <f>IF(L60="0","0",LOOKUP(L60,{0,1,2,3,"3.5",4,5},{"F","D","C","B","A-","A","A+"}))</f>
        <v>A-</v>
      </c>
      <c r="AL60" s="53" t="str">
        <f>IF(P60="0","0",LOOKUP(P60,{0,1,2,3,"3.5",4,5},{"F","D","C","B","A-","A","A+"}))</f>
        <v>C</v>
      </c>
      <c r="AM60" s="53" t="str">
        <f>IF(T60="0","0",LOOKUP(T60,{0,1,2,3,"3.5",4,5},{"F","D","C","B","A-","A","A+"}))</f>
        <v>B</v>
      </c>
      <c r="AN60" s="53" t="str">
        <f>IF(X60="0","0",LOOKUP(X60,{0,1,2,3,"3.5",4,5},{"F","D","C","B","A-","A","A+"}))</f>
        <v>F</v>
      </c>
      <c r="AO60" s="53" t="str">
        <f>IF(AB60="0","0",LOOKUP(AB60,{0,1,2,3,"3.5",4,5},{"F","D","C","B","A-","A","A+"}))</f>
        <v>C</v>
      </c>
      <c r="AP60" s="54">
        <f t="shared" si="30"/>
        <v>292</v>
      </c>
    </row>
    <row r="61" spans="1:42" ht="19.5" customHeight="1" x14ac:dyDescent="0.25">
      <c r="A61" s="86">
        <v>1059</v>
      </c>
      <c r="B61" s="87" t="s">
        <v>145</v>
      </c>
      <c r="C61" s="79">
        <v>48</v>
      </c>
      <c r="D61" s="79">
        <v>21</v>
      </c>
      <c r="E61" s="62">
        <f t="shared" si="22"/>
        <v>69</v>
      </c>
      <c r="F61" s="62" t="str">
        <f>IF(E61="0","0",LOOKUP(E61,{0,33,40,50,60,70,80},{0,1,2,3,"3.5",4,5}))</f>
        <v>3.5</v>
      </c>
      <c r="G61" s="59">
        <v>60</v>
      </c>
      <c r="H61" s="62" t="str">
        <f>IF(G61="0","0",LOOKUP(G61,{0,33,40,50,60,70,80},{0,1,2,3,"3.5",4,5}))</f>
        <v>3.5</v>
      </c>
      <c r="I61" s="79">
        <v>26</v>
      </c>
      <c r="J61" s="79">
        <v>17</v>
      </c>
      <c r="K61" s="62">
        <f t="shared" si="23"/>
        <v>43</v>
      </c>
      <c r="L61" s="62">
        <f>IF(K61="0","0",LOOKUP(K61,{0,25,30,37,45,52,60},{0,1,2,3,"3.5",4,5}))</f>
        <v>3</v>
      </c>
      <c r="M61" s="79">
        <v>16</v>
      </c>
      <c r="N61" s="79">
        <v>13</v>
      </c>
      <c r="O61" s="59">
        <f t="shared" si="24"/>
        <v>29</v>
      </c>
      <c r="P61" s="59">
        <f>IF(O61="0","0",LOOKUP(O61,{0,25,30,37,45,52,60},{0,1,2,3,"3.5",4,5}))</f>
        <v>1</v>
      </c>
      <c r="Q61" s="59">
        <v>26</v>
      </c>
      <c r="R61" s="59">
        <v>14</v>
      </c>
      <c r="S61" s="59">
        <f t="shared" si="25"/>
        <v>40</v>
      </c>
      <c r="T61" s="59">
        <f>IF(S61="0","0",LOOKUP(S61,{0,25,30,37,45,52,60},{0,1,2,3,"3.5",4,5}))</f>
        <v>3</v>
      </c>
      <c r="U61" s="79">
        <v>1</v>
      </c>
      <c r="V61" s="79">
        <v>9</v>
      </c>
      <c r="W61" s="59">
        <f t="shared" si="26"/>
        <v>0</v>
      </c>
      <c r="X61" s="59">
        <f>IF(W61="0","0",LOOKUP(W61,{0,25,30,37,45,52,60},{0,1,2,3,"3.5",4,5}))</f>
        <v>0</v>
      </c>
      <c r="Y61" s="79">
        <v>21</v>
      </c>
      <c r="Z61" s="79">
        <v>12</v>
      </c>
      <c r="AA61" s="59">
        <f t="shared" si="27"/>
        <v>33</v>
      </c>
      <c r="AB61" s="59">
        <f>IF(AA61="0","0",LOOKUP(AA61,{0,25,30,37,45,52,60},{0,1,2,3,"3.5",4,5}))</f>
        <v>2</v>
      </c>
      <c r="AC61" s="59" t="s">
        <v>785</v>
      </c>
      <c r="AD61" s="82">
        <f>IF(ISBLANK(X61)," ",IF(X61="0","0",LOOKUP(X61,{0,1,2,3,"3.5",4,5},{0,0,0,1,"1.5",2,3})))</f>
        <v>0</v>
      </c>
      <c r="AE61" s="77">
        <f t="shared" si="39"/>
        <v>2.6666666666666665</v>
      </c>
      <c r="AF61" s="82" t="str">
        <f t="shared" si="28"/>
        <v>C</v>
      </c>
      <c r="AG61" s="85" t="str">
        <f t="shared" si="29"/>
        <v>Bellow Average Result</v>
      </c>
      <c r="AH61" s="40"/>
      <c r="AI61" s="53" t="str">
        <f>IF(F61="0","0",LOOKUP(F61,{0,1,2,3,"3.5",4,5},{"F","D","C","B","A-","A","A+"}))</f>
        <v>A-</v>
      </c>
      <c r="AJ61" s="53" t="str">
        <f>IF(H61="0","0",LOOKUP(H61,{0,1,2,3,"3.5",4,5},{"F","D","C","B","A-","A","A+"}))</f>
        <v>A-</v>
      </c>
      <c r="AK61" s="53" t="str">
        <f>IF(L61="0","0",LOOKUP(L61,{0,1,2,3,"3.5",4,5},{"F","D","C","B","A-","A","A+"}))</f>
        <v>B</v>
      </c>
      <c r="AL61" s="53" t="str">
        <f>IF(P61="0","0",LOOKUP(P61,{0,1,2,3,"3.5",4,5},{"F","D","C","B","A-","A","A+"}))</f>
        <v>D</v>
      </c>
      <c r="AM61" s="53" t="str">
        <f>IF(T61="0","0",LOOKUP(T61,{0,1,2,3,"3.5",4,5},{"F","D","C","B","A-","A","A+"}))</f>
        <v>B</v>
      </c>
      <c r="AN61" s="53" t="str">
        <f>IF(X61="0","0",LOOKUP(X61,{0,1,2,3,"3.5",4,5},{"F","D","C","B","A-","A","A+"}))</f>
        <v>F</v>
      </c>
      <c r="AO61" s="53" t="str">
        <f>IF(AB61="0","0",LOOKUP(AB61,{0,1,2,3,"3.5",4,5},{"F","D","C","B","A-","A","A+"}))</f>
        <v>C</v>
      </c>
      <c r="AP61" s="54">
        <f t="shared" si="30"/>
        <v>274</v>
      </c>
    </row>
    <row r="62" spans="1:42" ht="19.5" customHeight="1" x14ac:dyDescent="0.25">
      <c r="A62" s="86">
        <v>1060</v>
      </c>
      <c r="B62" s="87" t="s">
        <v>146</v>
      </c>
      <c r="C62" s="79">
        <v>43</v>
      </c>
      <c r="D62" s="79">
        <v>22</v>
      </c>
      <c r="E62" s="62">
        <f t="shared" si="22"/>
        <v>65</v>
      </c>
      <c r="F62" s="62" t="str">
        <f>IF(E62="0","0",LOOKUP(E62,{0,33,40,50,60,70,80},{0,1,2,3,"3.5",4,5}))</f>
        <v>3.5</v>
      </c>
      <c r="G62" s="59">
        <v>58</v>
      </c>
      <c r="H62" s="62">
        <f>IF(G62="0","0",LOOKUP(G62,{0,33,40,50,60,70,80},{0,1,2,3,"3.5",4,5}))</f>
        <v>3</v>
      </c>
      <c r="I62" s="79">
        <v>26</v>
      </c>
      <c r="J62" s="79">
        <v>21</v>
      </c>
      <c r="K62" s="62">
        <f t="shared" si="23"/>
        <v>47</v>
      </c>
      <c r="L62" s="62" t="str">
        <f>IF(K62="0","0",LOOKUP(K62,{0,25,30,37,45,52,60},{0,1,2,3,"3.5",4,5}))</f>
        <v>3.5</v>
      </c>
      <c r="M62" s="79">
        <v>34</v>
      </c>
      <c r="N62" s="79">
        <v>16</v>
      </c>
      <c r="O62" s="59">
        <f t="shared" si="24"/>
        <v>50</v>
      </c>
      <c r="P62" s="59" t="str">
        <f>IF(O62="0","0",LOOKUP(O62,{0,25,30,37,45,52,60},{0,1,2,3,"3.5",4,5}))</f>
        <v>3.5</v>
      </c>
      <c r="Q62" s="65">
        <v>17</v>
      </c>
      <c r="R62" s="59">
        <v>9</v>
      </c>
      <c r="S62" s="59">
        <f t="shared" si="25"/>
        <v>26</v>
      </c>
      <c r="T62" s="59">
        <f>IF(S62="0","0",LOOKUP(S62,{0,25,30,37,45,52,60},{0,1,2,3,"3.5",4,5}))</f>
        <v>1</v>
      </c>
      <c r="U62" s="79">
        <v>12</v>
      </c>
      <c r="V62" s="79">
        <v>12</v>
      </c>
      <c r="W62" s="59">
        <f t="shared" si="26"/>
        <v>0</v>
      </c>
      <c r="X62" s="59">
        <f>IF(W62="0","0",LOOKUP(W62,{0,25,30,37,45,52,60},{0,1,2,3,"3.5",4,5}))</f>
        <v>0</v>
      </c>
      <c r="Y62" s="79">
        <v>18</v>
      </c>
      <c r="Z62" s="79">
        <v>9</v>
      </c>
      <c r="AA62" s="59">
        <f t="shared" si="27"/>
        <v>27</v>
      </c>
      <c r="AB62" s="59">
        <f>IF(AA62="0","0",LOOKUP(AA62,{0,25,30,37,45,52,60},{0,1,2,3,"3.5",4,5}))</f>
        <v>1</v>
      </c>
      <c r="AC62" s="59" t="s">
        <v>785</v>
      </c>
      <c r="AD62" s="82">
        <f>IF(ISBLANK(X62)," ",IF(X62="0","0",LOOKUP(X62,{0,1,2,3,"3.5",4,5},{0,0,0,1,"1.5",2,3})))</f>
        <v>0</v>
      </c>
      <c r="AE62" s="77">
        <f t="shared" si="39"/>
        <v>2.5833333333333335</v>
      </c>
      <c r="AF62" s="82" t="str">
        <f t="shared" si="28"/>
        <v>C</v>
      </c>
      <c r="AG62" s="85" t="str">
        <f t="shared" si="29"/>
        <v>Bellow Average Result</v>
      </c>
      <c r="AH62" s="40"/>
      <c r="AI62" s="53" t="str">
        <f>IF(F62="0","0",LOOKUP(F62,{0,1,2,3,"3.5",4,5},{"F","D","C","B","A-","A","A+"}))</f>
        <v>A-</v>
      </c>
      <c r="AJ62" s="53" t="str">
        <f>IF(H62="0","0",LOOKUP(H62,{0,1,2,3,"3.5",4,5},{"F","D","C","B","A-","A","A+"}))</f>
        <v>B</v>
      </c>
      <c r="AK62" s="53" t="str">
        <f>IF(L62="0","0",LOOKUP(L62,{0,1,2,3,"3.5",4,5},{"F","D","C","B","A-","A","A+"}))</f>
        <v>A-</v>
      </c>
      <c r="AL62" s="53" t="str">
        <f>IF(P62="0","0",LOOKUP(P62,{0,1,2,3,"3.5",4,5},{"F","D","C","B","A-","A","A+"}))</f>
        <v>A-</v>
      </c>
      <c r="AM62" s="53" t="str">
        <f>IF(T62="0","0",LOOKUP(T62,{0,1,2,3,"3.5",4,5},{"F","D","C","B","A-","A","A+"}))</f>
        <v>D</v>
      </c>
      <c r="AN62" s="53" t="str">
        <f>IF(X62="0","0",LOOKUP(X62,{0,1,2,3,"3.5",4,5},{"F","D","C","B","A-","A","A+"}))</f>
        <v>F</v>
      </c>
      <c r="AO62" s="53" t="str">
        <f>IF(AB62="0","0",LOOKUP(AB62,{0,1,2,3,"3.5",4,5},{"F","D","C","B","A-","A","A+"}))</f>
        <v>D</v>
      </c>
      <c r="AP62" s="54">
        <f t="shared" si="30"/>
        <v>273</v>
      </c>
    </row>
    <row r="63" spans="1:42" ht="19.5" customHeight="1" x14ac:dyDescent="0.25">
      <c r="A63" s="86">
        <v>1061</v>
      </c>
      <c r="B63" s="87" t="s">
        <v>147</v>
      </c>
      <c r="C63" s="79">
        <v>46</v>
      </c>
      <c r="D63" s="79">
        <v>21</v>
      </c>
      <c r="E63" s="62">
        <f t="shared" si="22"/>
        <v>67</v>
      </c>
      <c r="F63" s="62" t="str">
        <f>IF(E63="0","0",LOOKUP(E63,{0,33,40,50,60,70,80},{0,1,2,3,"3.5",4,5}))</f>
        <v>3.5</v>
      </c>
      <c r="G63" s="59">
        <v>73</v>
      </c>
      <c r="H63" s="62">
        <f>IF(G63="0","0",LOOKUP(G63,{0,33,40,50,60,70,80},{0,1,2,3,"3.5",4,5}))</f>
        <v>4</v>
      </c>
      <c r="I63" s="79">
        <v>32</v>
      </c>
      <c r="J63" s="79">
        <v>18</v>
      </c>
      <c r="K63" s="62">
        <f t="shared" si="23"/>
        <v>50</v>
      </c>
      <c r="L63" s="62" t="str">
        <f>IF(K63="0","0",LOOKUP(K63,{0,25,30,37,45,52,60},{0,1,2,3,"3.5",4,5}))</f>
        <v>3.5</v>
      </c>
      <c r="M63" s="79">
        <v>34</v>
      </c>
      <c r="N63" s="79">
        <v>20</v>
      </c>
      <c r="O63" s="59">
        <f t="shared" si="24"/>
        <v>54</v>
      </c>
      <c r="P63" s="59">
        <f>IF(O63="0","0",LOOKUP(O63,{0,25,30,37,45,52,60},{0,1,2,3,"3.5",4,5}))</f>
        <v>4</v>
      </c>
      <c r="Q63" s="65">
        <v>20</v>
      </c>
      <c r="R63" s="59">
        <v>14</v>
      </c>
      <c r="S63" s="59">
        <f t="shared" si="25"/>
        <v>34</v>
      </c>
      <c r="T63" s="59">
        <f>IF(S63="0","0",LOOKUP(S63,{0,25,30,37,45,52,60},{0,1,2,3,"3.5",4,5}))</f>
        <v>2</v>
      </c>
      <c r="U63" s="79">
        <v>15</v>
      </c>
      <c r="V63" s="79">
        <v>11</v>
      </c>
      <c r="W63" s="59">
        <f t="shared" si="26"/>
        <v>26</v>
      </c>
      <c r="X63" s="59">
        <f>IF(W63="0","0",LOOKUP(W63,{0,25,30,37,45,52,60},{0,1,2,3,"3.5",4,5}))</f>
        <v>1</v>
      </c>
      <c r="Y63" s="79">
        <v>24</v>
      </c>
      <c r="Z63" s="79">
        <v>16</v>
      </c>
      <c r="AA63" s="59">
        <f t="shared" si="27"/>
        <v>40</v>
      </c>
      <c r="AB63" s="59">
        <f>IF(AA63="0","0",LOOKUP(AA63,{0,25,30,37,45,52,60},{0,1,2,3,"3.5",4,5}))</f>
        <v>3</v>
      </c>
      <c r="AC63" s="59" t="s">
        <v>786</v>
      </c>
      <c r="AD63" s="82">
        <f>IF(ISBLANK(AB63)," ",IF(AB63="0","0",LOOKUP(AB63,{0,1,2,3,"3.5",4,5},{0,0,0,1,"1.5",2,3})))</f>
        <v>1</v>
      </c>
      <c r="AE63" s="77">
        <f t="shared" ref="AE63" si="40">IF(OR((F63=0),(H63=0),(L63=0),(P63=0),(T63=0),(X63=0)),0,SUM(F63+H63+L63+P63+T63+X63+AD63)/6)</f>
        <v>3.1666666666666665</v>
      </c>
      <c r="AF63" s="82" t="str">
        <f t="shared" si="28"/>
        <v>B</v>
      </c>
      <c r="AG63" s="85" t="str">
        <f t="shared" si="29"/>
        <v>Average Result</v>
      </c>
      <c r="AH63" s="40"/>
      <c r="AI63" s="53" t="str">
        <f>IF(F63="0","0",LOOKUP(F63,{0,1,2,3,"3.5",4,5},{"F","D","C","B","A-","A","A+"}))</f>
        <v>A-</v>
      </c>
      <c r="AJ63" s="53" t="str">
        <f>IF(H63="0","0",LOOKUP(H63,{0,1,2,3,"3.5",4,5},{"F","D","C","B","A-","A","A+"}))</f>
        <v>A</v>
      </c>
      <c r="AK63" s="53" t="str">
        <f>IF(L63="0","0",LOOKUP(L63,{0,1,2,3,"3.5",4,5},{"F","D","C","B","A-","A","A+"}))</f>
        <v>A-</v>
      </c>
      <c r="AL63" s="53" t="str">
        <f>IF(P63="0","0",LOOKUP(P63,{0,1,2,3,"3.5",4,5},{"F","D","C","B","A-","A","A+"}))</f>
        <v>A</v>
      </c>
      <c r="AM63" s="53" t="str">
        <f>IF(T63="0","0",LOOKUP(T63,{0,1,2,3,"3.5",4,5},{"F","D","C","B","A-","A","A+"}))</f>
        <v>C</v>
      </c>
      <c r="AN63" s="53" t="str">
        <f>IF(X63="0","0",LOOKUP(X63,{0,1,2,3,"3.5",4,5},{"F","D","C","B","A-","A","A+"}))</f>
        <v>D</v>
      </c>
      <c r="AO63" s="53" t="str">
        <f>IF(AB63="0","0",LOOKUP(AB63,{0,1,2,3,"3.5",4,5},{"F","D","C","B","A-","A","A+"}))</f>
        <v>B</v>
      </c>
      <c r="AP63" s="54">
        <f t="shared" si="30"/>
        <v>344</v>
      </c>
    </row>
    <row r="64" spans="1:42" ht="19.5" customHeight="1" x14ac:dyDescent="0.25">
      <c r="A64" s="86">
        <v>1062</v>
      </c>
      <c r="B64" s="87" t="s">
        <v>148</v>
      </c>
      <c r="C64" s="79">
        <v>42</v>
      </c>
      <c r="D64" s="79">
        <v>23</v>
      </c>
      <c r="E64" s="62">
        <f t="shared" si="22"/>
        <v>65</v>
      </c>
      <c r="F64" s="62" t="str">
        <f>IF(E64="0","0",LOOKUP(E64,{0,33,40,50,60,70,80},{0,1,2,3,"3.5",4,5}))</f>
        <v>3.5</v>
      </c>
      <c r="G64" s="59">
        <v>66</v>
      </c>
      <c r="H64" s="62" t="str">
        <f>IF(G64="0","0",LOOKUP(G64,{0,33,40,50,60,70,80},{0,1,2,3,"3.5",4,5}))</f>
        <v>3.5</v>
      </c>
      <c r="I64" s="79">
        <v>32</v>
      </c>
      <c r="J64" s="79">
        <v>23</v>
      </c>
      <c r="K64" s="62">
        <f t="shared" si="23"/>
        <v>55</v>
      </c>
      <c r="L64" s="62">
        <f>IF(K64="0","0",LOOKUP(K64,{0,25,30,37,45,52,60},{0,1,2,3,"3.5",4,5}))</f>
        <v>4</v>
      </c>
      <c r="M64" s="79">
        <v>13</v>
      </c>
      <c r="N64" s="79">
        <v>5</v>
      </c>
      <c r="O64" s="59">
        <f t="shared" si="24"/>
        <v>0</v>
      </c>
      <c r="P64" s="59">
        <f>IF(O64="0","0",LOOKUP(O64,{0,25,30,37,45,52,60},{0,1,2,3,"3.5",4,5}))</f>
        <v>0</v>
      </c>
      <c r="Q64" s="59">
        <v>18</v>
      </c>
      <c r="R64" s="59">
        <v>10</v>
      </c>
      <c r="S64" s="59">
        <f t="shared" si="25"/>
        <v>28</v>
      </c>
      <c r="T64" s="59">
        <f>IF(S64="0","0",LOOKUP(S64,{0,25,30,37,45,52,60},{0,1,2,3,"3.5",4,5}))</f>
        <v>1</v>
      </c>
      <c r="U64" s="79">
        <v>8</v>
      </c>
      <c r="V64" s="79">
        <v>14</v>
      </c>
      <c r="W64" s="59">
        <f t="shared" si="26"/>
        <v>0</v>
      </c>
      <c r="X64" s="59">
        <f>IF(W64="0","0",LOOKUP(W64,{0,25,30,37,45,52,60},{0,1,2,3,"3.5",4,5}))</f>
        <v>0</v>
      </c>
      <c r="Y64" s="79">
        <v>28</v>
      </c>
      <c r="Z64" s="79">
        <v>0</v>
      </c>
      <c r="AA64" s="59">
        <f t="shared" si="27"/>
        <v>0</v>
      </c>
      <c r="AB64" s="59">
        <f>IF(AA64="0","0",LOOKUP(AA64,{0,25,30,37,45,52,60},{0,1,2,3,"3.5",4,5}))</f>
        <v>0</v>
      </c>
      <c r="AC64" s="59" t="s">
        <v>785</v>
      </c>
      <c r="AD64" s="82">
        <f>IF(ISBLANK(X64)," ",IF(X64="0","0",LOOKUP(X64,{0,1,2,3,"3.5",4,5},{0,0,0,1,"1.5",2,3})))</f>
        <v>0</v>
      </c>
      <c r="AE64" s="77">
        <f t="shared" ref="AE64:AE66" si="41">IF(OR((F64=0),(H64=0),(L64=0),(P64=0),(T64=0),(AB64=0)),0,SUM(F64+H64+L64+P64+T64+AB64+AD64)/6)</f>
        <v>0</v>
      </c>
      <c r="AF64" s="82" t="str">
        <f t="shared" si="28"/>
        <v>F</v>
      </c>
      <c r="AG64" s="85" t="str">
        <f t="shared" si="29"/>
        <v>Fail</v>
      </c>
      <c r="AH64" s="40"/>
      <c r="AI64" s="53" t="str">
        <f>IF(F64="0","0",LOOKUP(F64,{0,1,2,3,"3.5",4,5},{"F","D","C","B","A-","A","A+"}))</f>
        <v>A-</v>
      </c>
      <c r="AJ64" s="53" t="str">
        <f>IF(H64="0","0",LOOKUP(H64,{0,1,2,3,"3.5",4,5},{"F","D","C","B","A-","A","A+"}))</f>
        <v>A-</v>
      </c>
      <c r="AK64" s="53" t="str">
        <f>IF(L64="0","0",LOOKUP(L64,{0,1,2,3,"3.5",4,5},{"F","D","C","B","A-","A","A+"}))</f>
        <v>A</v>
      </c>
      <c r="AL64" s="53" t="str">
        <f>IF(P64="0","0",LOOKUP(P64,{0,1,2,3,"3.5",4,5},{"F","D","C","B","A-","A","A+"}))</f>
        <v>F</v>
      </c>
      <c r="AM64" s="53" t="str">
        <f>IF(T64="0","0",LOOKUP(T64,{0,1,2,3,"3.5",4,5},{"F","D","C","B","A-","A","A+"}))</f>
        <v>D</v>
      </c>
      <c r="AN64" s="53" t="str">
        <f>IF(X64="0","0",LOOKUP(X64,{0,1,2,3,"3.5",4,5},{"F","D","C","B","A-","A","A+"}))</f>
        <v>F</v>
      </c>
      <c r="AO64" s="53" t="str">
        <f>IF(AB64="0","0",LOOKUP(AB64,{0,1,2,3,"3.5",4,5},{"F","D","C","B","A-","A","A+"}))</f>
        <v>F</v>
      </c>
      <c r="AP64" s="54">
        <f t="shared" si="30"/>
        <v>214</v>
      </c>
    </row>
    <row r="65" spans="1:42" ht="19.5" customHeight="1" x14ac:dyDescent="0.25">
      <c r="A65" s="86">
        <v>1063</v>
      </c>
      <c r="B65" s="87" t="s">
        <v>149</v>
      </c>
      <c r="C65" s="79">
        <v>40</v>
      </c>
      <c r="D65" s="79">
        <v>21</v>
      </c>
      <c r="E65" s="62">
        <f t="shared" si="22"/>
        <v>61</v>
      </c>
      <c r="F65" s="62" t="str">
        <f>IF(E65="0","0",LOOKUP(E65,{0,33,40,50,60,70,80},{0,1,2,3,"3.5",4,5}))</f>
        <v>3.5</v>
      </c>
      <c r="G65" s="59">
        <v>58</v>
      </c>
      <c r="H65" s="62">
        <f>IF(G65="0","0",LOOKUP(G65,{0,33,40,50,60,70,80},{0,1,2,3,"3.5",4,5}))</f>
        <v>3</v>
      </c>
      <c r="I65" s="79">
        <v>24</v>
      </c>
      <c r="J65" s="79">
        <v>14</v>
      </c>
      <c r="K65" s="62">
        <f t="shared" si="23"/>
        <v>38</v>
      </c>
      <c r="L65" s="62">
        <f>IF(K65="0","0",LOOKUP(K65,{0,25,30,37,45,52,60},{0,1,2,3,"3.5",4,5}))</f>
        <v>3</v>
      </c>
      <c r="M65" s="79">
        <v>0</v>
      </c>
      <c r="N65" s="79">
        <v>0</v>
      </c>
      <c r="O65" s="59">
        <f t="shared" si="24"/>
        <v>0</v>
      </c>
      <c r="P65" s="59">
        <f>IF(O65="0","0",LOOKUP(O65,{0,25,30,37,45,52,60},{0,1,2,3,"3.5",4,5}))</f>
        <v>0</v>
      </c>
      <c r="Q65" s="65">
        <v>15</v>
      </c>
      <c r="R65" s="59">
        <v>14</v>
      </c>
      <c r="S65" s="59">
        <f t="shared" si="25"/>
        <v>29</v>
      </c>
      <c r="T65" s="59">
        <f>IF(S65="0","0",LOOKUP(S65,{0,25,30,37,45,52,60},{0,1,2,3,"3.5",4,5}))</f>
        <v>1</v>
      </c>
      <c r="U65" s="79">
        <v>1</v>
      </c>
      <c r="V65" s="79">
        <v>6</v>
      </c>
      <c r="W65" s="59">
        <f t="shared" si="26"/>
        <v>0</v>
      </c>
      <c r="X65" s="59">
        <f>IF(W65="0","0",LOOKUP(W65,{0,25,30,37,45,52,60},{0,1,2,3,"3.5",4,5}))</f>
        <v>0</v>
      </c>
      <c r="Y65" s="79">
        <v>21</v>
      </c>
      <c r="Z65" s="79">
        <v>11</v>
      </c>
      <c r="AA65" s="59">
        <f t="shared" si="27"/>
        <v>32</v>
      </c>
      <c r="AB65" s="59">
        <f>IF(AA65="0","0",LOOKUP(AA65,{0,25,30,37,45,52,60},{0,1,2,3,"3.5",4,5}))</f>
        <v>2</v>
      </c>
      <c r="AC65" s="59" t="s">
        <v>785</v>
      </c>
      <c r="AD65" s="82">
        <f>IF(ISBLANK(X65)," ",IF(X65="0","0",LOOKUP(X65,{0,1,2,3,"3.5",4,5},{0,0,0,1,"1.5",2,3})))</f>
        <v>0</v>
      </c>
      <c r="AE65" s="77">
        <f t="shared" si="41"/>
        <v>0</v>
      </c>
      <c r="AF65" s="82" t="str">
        <f t="shared" si="28"/>
        <v>F</v>
      </c>
      <c r="AG65" s="85" t="str">
        <f t="shared" si="29"/>
        <v>Fail</v>
      </c>
      <c r="AH65" s="40"/>
      <c r="AI65" s="53" t="str">
        <f>IF(F65="0","0",LOOKUP(F65,{0,1,2,3,"3.5",4,5},{"F","D","C","B","A-","A","A+"}))</f>
        <v>A-</v>
      </c>
      <c r="AJ65" s="53" t="str">
        <f>IF(H65="0","0",LOOKUP(H65,{0,1,2,3,"3.5",4,5},{"F","D","C","B","A-","A","A+"}))</f>
        <v>B</v>
      </c>
      <c r="AK65" s="53" t="str">
        <f>IF(L65="0","0",LOOKUP(L65,{0,1,2,3,"3.5",4,5},{"F","D","C","B","A-","A","A+"}))</f>
        <v>B</v>
      </c>
      <c r="AL65" s="53" t="str">
        <f>IF(P65="0","0",LOOKUP(P65,{0,1,2,3,"3.5",4,5},{"F","D","C","B","A-","A","A+"}))</f>
        <v>F</v>
      </c>
      <c r="AM65" s="53" t="str">
        <f>IF(T65="0","0",LOOKUP(T65,{0,1,2,3,"3.5",4,5},{"F","D","C","B","A-","A","A+"}))</f>
        <v>D</v>
      </c>
      <c r="AN65" s="53" t="str">
        <f>IF(X65="0","0",LOOKUP(X65,{0,1,2,3,"3.5",4,5},{"F","D","C","B","A-","A","A+"}))</f>
        <v>F</v>
      </c>
      <c r="AO65" s="53" t="str">
        <f>IF(AB65="0","0",LOOKUP(AB65,{0,1,2,3,"3.5",4,5},{"F","D","C","B","A-","A","A+"}))</f>
        <v>C</v>
      </c>
      <c r="AP65" s="54">
        <f t="shared" si="30"/>
        <v>218</v>
      </c>
    </row>
    <row r="66" spans="1:42" ht="19.5" customHeight="1" x14ac:dyDescent="0.25">
      <c r="A66" s="86">
        <v>1064</v>
      </c>
      <c r="B66" s="87" t="s">
        <v>150</v>
      </c>
      <c r="C66" s="79">
        <v>45</v>
      </c>
      <c r="D66" s="79">
        <v>18</v>
      </c>
      <c r="E66" s="62">
        <f t="shared" si="22"/>
        <v>63</v>
      </c>
      <c r="F66" s="62" t="str">
        <f>IF(E66="0","0",LOOKUP(E66,{0,33,40,50,60,70,80},{0,1,2,3,"3.5",4,5}))</f>
        <v>3.5</v>
      </c>
      <c r="G66" s="59">
        <v>62</v>
      </c>
      <c r="H66" s="62" t="str">
        <f>IF(G66="0","0",LOOKUP(G66,{0,33,40,50,60,70,80},{0,1,2,3,"3.5",4,5}))</f>
        <v>3.5</v>
      </c>
      <c r="I66" s="79">
        <v>31</v>
      </c>
      <c r="J66" s="79">
        <v>20</v>
      </c>
      <c r="K66" s="62">
        <f t="shared" si="23"/>
        <v>51</v>
      </c>
      <c r="L66" s="62" t="str">
        <f>IF(K66="0","0",LOOKUP(K66,{0,25,30,37,45,52,60},{0,1,2,3,"3.5",4,5}))</f>
        <v>3.5</v>
      </c>
      <c r="M66" s="79">
        <v>14</v>
      </c>
      <c r="N66" s="79">
        <v>11</v>
      </c>
      <c r="O66" s="59">
        <f t="shared" si="24"/>
        <v>25</v>
      </c>
      <c r="P66" s="59">
        <f>IF(O66="0","0",LOOKUP(O66,{0,25,30,37,45,52,60},{0,1,2,3,"3.5",4,5}))</f>
        <v>1</v>
      </c>
      <c r="Q66" s="65">
        <v>12</v>
      </c>
      <c r="R66" s="59">
        <v>8</v>
      </c>
      <c r="S66" s="59">
        <f t="shared" si="25"/>
        <v>0</v>
      </c>
      <c r="T66" s="59">
        <f>IF(S66="0","0",LOOKUP(S66,{0,25,30,37,45,52,60},{0,1,2,3,"3.5",4,5}))</f>
        <v>0</v>
      </c>
      <c r="U66" s="79">
        <v>6</v>
      </c>
      <c r="V66" s="79">
        <v>9</v>
      </c>
      <c r="W66" s="59">
        <f t="shared" si="26"/>
        <v>0</v>
      </c>
      <c r="X66" s="59">
        <f>IF(W66="0","0",LOOKUP(W66,{0,25,30,37,45,52,60},{0,1,2,3,"3.5",4,5}))</f>
        <v>0</v>
      </c>
      <c r="Y66" s="79">
        <v>20</v>
      </c>
      <c r="Z66" s="79">
        <v>11</v>
      </c>
      <c r="AA66" s="59">
        <f t="shared" si="27"/>
        <v>31</v>
      </c>
      <c r="AB66" s="59">
        <f>IF(AA66="0","0",LOOKUP(AA66,{0,25,30,37,45,52,60},{0,1,2,3,"3.5",4,5}))</f>
        <v>2</v>
      </c>
      <c r="AC66" s="59" t="s">
        <v>785</v>
      </c>
      <c r="AD66" s="82">
        <f>IF(ISBLANK(X66)," ",IF(X66="0","0",LOOKUP(X66,{0,1,2,3,"3.5",4,5},{0,0,0,1,"1.5",2,3})))</f>
        <v>0</v>
      </c>
      <c r="AE66" s="77">
        <f t="shared" si="41"/>
        <v>0</v>
      </c>
      <c r="AF66" s="82" t="str">
        <f t="shared" si="28"/>
        <v>F</v>
      </c>
      <c r="AG66" s="85" t="str">
        <f t="shared" si="29"/>
        <v>Fail</v>
      </c>
      <c r="AH66" s="40"/>
      <c r="AI66" s="53" t="str">
        <f>IF(F66="0","0",LOOKUP(F66,{0,1,2,3,"3.5",4,5},{"F","D","C","B","A-","A","A+"}))</f>
        <v>A-</v>
      </c>
      <c r="AJ66" s="53" t="str">
        <f>IF(H66="0","0",LOOKUP(H66,{0,1,2,3,"3.5",4,5},{"F","D","C","B","A-","A","A+"}))</f>
        <v>A-</v>
      </c>
      <c r="AK66" s="53" t="str">
        <f>IF(L66="0","0",LOOKUP(L66,{0,1,2,3,"3.5",4,5},{"F","D","C","B","A-","A","A+"}))</f>
        <v>A-</v>
      </c>
      <c r="AL66" s="53" t="str">
        <f>IF(P66="0","0",LOOKUP(P66,{0,1,2,3,"3.5",4,5},{"F","D","C","B","A-","A","A+"}))</f>
        <v>D</v>
      </c>
      <c r="AM66" s="53" t="str">
        <f>IF(T66="0","0",LOOKUP(T66,{0,1,2,3,"3.5",4,5},{"F","D","C","B","A-","A","A+"}))</f>
        <v>F</v>
      </c>
      <c r="AN66" s="53" t="str">
        <f>IF(X66="0","0",LOOKUP(X66,{0,1,2,3,"3.5",4,5},{"F","D","C","B","A-","A","A+"}))</f>
        <v>F</v>
      </c>
      <c r="AO66" s="53" t="str">
        <f>IF(AB66="0","0",LOOKUP(AB66,{0,1,2,3,"3.5",4,5},{"F","D","C","B","A-","A","A+"}))</f>
        <v>C</v>
      </c>
      <c r="AP66" s="54">
        <f t="shared" si="30"/>
        <v>232</v>
      </c>
    </row>
    <row r="67" spans="1:42" ht="19.5" customHeight="1" x14ac:dyDescent="0.25">
      <c r="A67" s="86">
        <v>1065</v>
      </c>
      <c r="B67" s="87" t="s">
        <v>151</v>
      </c>
      <c r="C67" s="79">
        <v>29</v>
      </c>
      <c r="D67" s="79">
        <v>20</v>
      </c>
      <c r="E67" s="62">
        <f t="shared" si="22"/>
        <v>49</v>
      </c>
      <c r="F67" s="62">
        <f>IF(E67="0","0",LOOKUP(E67,{0,33,40,50,60,70,80},{0,1,2,3,"3.5",4,5}))</f>
        <v>2</v>
      </c>
      <c r="G67" s="59">
        <v>50</v>
      </c>
      <c r="H67" s="62">
        <f>IF(G67="0","0",LOOKUP(G67,{0,33,40,50,60,70,80},{0,1,2,3,"3.5",4,5}))</f>
        <v>3</v>
      </c>
      <c r="I67" s="79">
        <v>0</v>
      </c>
      <c r="J67" s="79">
        <v>0</v>
      </c>
      <c r="K67" s="62">
        <f t="shared" si="23"/>
        <v>0</v>
      </c>
      <c r="L67" s="62">
        <f>IF(K67="0","0",LOOKUP(K67,{0,25,30,37,45,52,60},{0,1,2,3,"3.5",4,5}))</f>
        <v>0</v>
      </c>
      <c r="M67" s="79">
        <v>6</v>
      </c>
      <c r="N67" s="79">
        <v>10</v>
      </c>
      <c r="O67" s="59">
        <f t="shared" si="24"/>
        <v>0</v>
      </c>
      <c r="P67" s="59">
        <f>IF(O67="0","0",LOOKUP(O67,{0,25,30,37,45,52,60},{0,1,2,3,"3.5",4,5}))</f>
        <v>0</v>
      </c>
      <c r="Q67" s="78">
        <v>0</v>
      </c>
      <c r="R67" s="78">
        <v>0</v>
      </c>
      <c r="S67" s="59">
        <f t="shared" si="25"/>
        <v>0</v>
      </c>
      <c r="T67" s="59">
        <f>IF(S67="0","0",LOOKUP(S67,{0,25,30,37,45,52,60},{0,1,2,3,"3.5",4,5}))</f>
        <v>0</v>
      </c>
      <c r="U67" s="79">
        <v>0</v>
      </c>
      <c r="V67" s="79">
        <v>0</v>
      </c>
      <c r="W67" s="59">
        <f t="shared" si="26"/>
        <v>0</v>
      </c>
      <c r="X67" s="59">
        <f>IF(W67="0","0",LOOKUP(W67,{0,25,30,37,45,52,60},{0,1,2,3,"3.5",4,5}))</f>
        <v>0</v>
      </c>
      <c r="Y67" s="79">
        <v>0</v>
      </c>
      <c r="Z67" s="79">
        <v>0</v>
      </c>
      <c r="AA67" s="59">
        <f t="shared" si="27"/>
        <v>0</v>
      </c>
      <c r="AB67" s="59">
        <f>IF(AA67="0","0",LOOKUP(AA67,{0,25,30,37,45,52,60},{0,1,2,3,"3.5",4,5}))</f>
        <v>0</v>
      </c>
      <c r="AC67" s="59" t="s">
        <v>787</v>
      </c>
      <c r="AD67" s="82">
        <f>IF(ISBLANK(X67)," ",IF(X67="0","0",LOOKUP(X67,{0,1,2,3,"3.5",4,5},{0,0,0,1,"1.5",2,3})))</f>
        <v>0</v>
      </c>
      <c r="AE67" s="77">
        <f>IF(OR((F67=0),(H67=0),(L67=0),(P67=0),(T67=0),(AB67=0)),0,SUM(F67+H67+L67+P67+T67+AB67+AD67)/6)</f>
        <v>0</v>
      </c>
      <c r="AF67" s="82" t="str">
        <f t="shared" si="28"/>
        <v>F</v>
      </c>
      <c r="AG67" s="85" t="str">
        <f t="shared" si="29"/>
        <v>Fail</v>
      </c>
      <c r="AH67" s="40"/>
      <c r="AI67" s="53" t="str">
        <f>IF(F67="0","0",LOOKUP(F67,{0,1,2,3,"3.5",4,5},{"F","D","C","B","A-","A","A+"}))</f>
        <v>C</v>
      </c>
      <c r="AJ67" s="53" t="str">
        <f>IF(H67="0","0",LOOKUP(H67,{0,1,2,3,"3.5",4,5},{"F","D","C","B","A-","A","A+"}))</f>
        <v>B</v>
      </c>
      <c r="AK67" s="53" t="str">
        <f>IF(L67="0","0",LOOKUP(L67,{0,1,2,3,"3.5",4,5},{"F","D","C","B","A-","A","A+"}))</f>
        <v>F</v>
      </c>
      <c r="AL67" s="53" t="str">
        <f>IF(P67="0","0",LOOKUP(P67,{0,1,2,3,"3.5",4,5},{"F","D","C","B","A-","A","A+"}))</f>
        <v>F</v>
      </c>
      <c r="AM67" s="53" t="str">
        <f>IF(T67="0","0",LOOKUP(T67,{0,1,2,3,"3.5",4,5},{"F","D","C","B","A-","A","A+"}))</f>
        <v>F</v>
      </c>
      <c r="AN67" s="53" t="str">
        <f>IF(X67="0","0",LOOKUP(X67,{0,1,2,3,"3.5",4,5},{"F","D","C","B","A-","A","A+"}))</f>
        <v>F</v>
      </c>
      <c r="AO67" s="53" t="str">
        <f>IF(AB67="0","0",LOOKUP(AB67,{0,1,2,3,"3.5",4,5},{"F","D","C","B","A-","A","A+"}))</f>
        <v>F</v>
      </c>
      <c r="AP67" s="54">
        <f t="shared" si="30"/>
        <v>99</v>
      </c>
    </row>
    <row r="68" spans="1:42" ht="19.5" customHeight="1" x14ac:dyDescent="0.25">
      <c r="A68" s="86">
        <v>1066</v>
      </c>
      <c r="B68" s="87" t="s">
        <v>152</v>
      </c>
      <c r="C68" s="79">
        <v>46</v>
      </c>
      <c r="D68" s="79">
        <v>27</v>
      </c>
      <c r="E68" s="62">
        <f t="shared" si="22"/>
        <v>73</v>
      </c>
      <c r="F68" s="62">
        <f>IF(E68="0","0",LOOKUP(E68,{0,33,40,50,60,70,80},{0,1,2,3,"3.5",4,5}))</f>
        <v>4</v>
      </c>
      <c r="G68" s="59">
        <v>71</v>
      </c>
      <c r="H68" s="62">
        <f>IF(G68="0","0",LOOKUP(G68,{0,33,40,50,60,70,80},{0,1,2,3,"3.5",4,5}))</f>
        <v>4</v>
      </c>
      <c r="I68" s="79">
        <v>36</v>
      </c>
      <c r="J68" s="79">
        <v>21</v>
      </c>
      <c r="K68" s="62">
        <f t="shared" si="23"/>
        <v>57</v>
      </c>
      <c r="L68" s="62">
        <f>IF(K68="0","0",LOOKUP(K68,{0,25,30,37,45,52,60},{0,1,2,3,"3.5",4,5}))</f>
        <v>4</v>
      </c>
      <c r="M68" s="79">
        <v>24</v>
      </c>
      <c r="N68" s="79">
        <v>16</v>
      </c>
      <c r="O68" s="59">
        <f t="shared" si="24"/>
        <v>40</v>
      </c>
      <c r="P68" s="59">
        <f>IF(O68="0","0",LOOKUP(O68,{0,25,30,37,45,52,60},{0,1,2,3,"3.5",4,5}))</f>
        <v>3</v>
      </c>
      <c r="Q68" s="65">
        <v>34</v>
      </c>
      <c r="R68" s="59">
        <v>19</v>
      </c>
      <c r="S68" s="59">
        <f t="shared" si="25"/>
        <v>53</v>
      </c>
      <c r="T68" s="59">
        <f>IF(S68="0","0",LOOKUP(S68,{0,25,30,37,45,52,60},{0,1,2,3,"3.5",4,5}))</f>
        <v>4</v>
      </c>
      <c r="U68" s="79">
        <v>28</v>
      </c>
      <c r="V68" s="79">
        <v>19</v>
      </c>
      <c r="W68" s="59">
        <f t="shared" si="26"/>
        <v>47</v>
      </c>
      <c r="X68" s="59" t="str">
        <f>IF(W68="0","0",LOOKUP(W68,{0,25,30,37,45,52,60},{0,1,2,3,"3.5",4,5}))</f>
        <v>3.5</v>
      </c>
      <c r="Y68" s="79">
        <v>28</v>
      </c>
      <c r="Z68" s="79">
        <v>16</v>
      </c>
      <c r="AA68" s="59">
        <f t="shared" si="27"/>
        <v>44</v>
      </c>
      <c r="AB68" s="59">
        <f>IF(AA68="0","0",LOOKUP(AA68,{0,25,30,37,45,52,60},{0,1,2,3,"3.5",4,5}))</f>
        <v>3</v>
      </c>
      <c r="AC68" s="59" t="s">
        <v>786</v>
      </c>
      <c r="AD68" s="82">
        <f>IF(ISBLANK(AB68)," ",IF(AB68="0","0",LOOKUP(AB68,{0,1,2,3,"3.5",4,5},{0,0,0,1,"1.5",2,3})))</f>
        <v>1</v>
      </c>
      <c r="AE68" s="77">
        <f t="shared" ref="AE68" si="42">IF(OR((F68=0),(H68=0),(L68=0),(P68=0),(T68=0),(X68=0)),0,SUM(F68+H68+L68+P68+T68+X68+AD68)/6)</f>
        <v>3.9166666666666665</v>
      </c>
      <c r="AF68" s="82" t="str">
        <f t="shared" si="28"/>
        <v>A-</v>
      </c>
      <c r="AG68" s="85" t="str">
        <f t="shared" si="29"/>
        <v>Good Result</v>
      </c>
      <c r="AH68" s="40"/>
      <c r="AI68" s="53" t="str">
        <f>IF(F68="0","0",LOOKUP(F68,{0,1,2,3,"3.5",4,5},{"F","D","C","B","A-","A","A+"}))</f>
        <v>A</v>
      </c>
      <c r="AJ68" s="53" t="str">
        <f>IF(H68="0","0",LOOKUP(H68,{0,1,2,3,"3.5",4,5},{"F","D","C","B","A-","A","A+"}))</f>
        <v>A</v>
      </c>
      <c r="AK68" s="53" t="str">
        <f>IF(L68="0","0",LOOKUP(L68,{0,1,2,3,"3.5",4,5},{"F","D","C","B","A-","A","A+"}))</f>
        <v>A</v>
      </c>
      <c r="AL68" s="53" t="str">
        <f>IF(P68="0","0",LOOKUP(P68,{0,1,2,3,"3.5",4,5},{"F","D","C","B","A-","A","A+"}))</f>
        <v>B</v>
      </c>
      <c r="AM68" s="53" t="str">
        <f>IF(T68="0","0",LOOKUP(T68,{0,1,2,3,"3.5",4,5},{"F","D","C","B","A-","A","A+"}))</f>
        <v>A</v>
      </c>
      <c r="AN68" s="53" t="str">
        <f>IF(X68="0","0",LOOKUP(X68,{0,1,2,3,"3.5",4,5},{"F","D","C","B","A-","A","A+"}))</f>
        <v>A-</v>
      </c>
      <c r="AO68" s="53" t="str">
        <f>IF(AB68="0","0",LOOKUP(AB68,{0,1,2,3,"3.5",4,5},{"F","D","C","B","A-","A","A+"}))</f>
        <v>B</v>
      </c>
      <c r="AP68" s="54">
        <f t="shared" si="30"/>
        <v>385</v>
      </c>
    </row>
    <row r="69" spans="1:42" ht="19.5" customHeight="1" x14ac:dyDescent="0.25">
      <c r="A69" s="86">
        <v>1067</v>
      </c>
      <c r="B69" s="87" t="s">
        <v>153</v>
      </c>
      <c r="C69" s="79">
        <v>33</v>
      </c>
      <c r="D69" s="79">
        <v>25</v>
      </c>
      <c r="E69" s="62">
        <f t="shared" ref="E69:E100" si="43">IF(OR((C69&lt;19),(D69&lt;9)),0,SUM(C69:D69))</f>
        <v>58</v>
      </c>
      <c r="F69" s="62">
        <f>IF(E69="0","0",LOOKUP(E69,{0,33,40,50,60,70,80},{0,1,2,3,"3.5",4,5}))</f>
        <v>3</v>
      </c>
      <c r="G69" s="59">
        <v>63</v>
      </c>
      <c r="H69" s="62" t="str">
        <f>IF(G69="0","0",LOOKUP(G69,{0,33,40,50,60,70,80},{0,1,2,3,"3.5",4,5}))</f>
        <v>3.5</v>
      </c>
      <c r="I69" s="79">
        <v>23</v>
      </c>
      <c r="J69" s="79">
        <v>14</v>
      </c>
      <c r="K69" s="62">
        <f t="shared" ref="K69:K100" si="44">IF(OR((I69&lt;13),(J69&lt;8)),0,SUM(I69:J69))</f>
        <v>37</v>
      </c>
      <c r="L69" s="62">
        <f>IF(K69="0","0",LOOKUP(K69,{0,25,30,37,45,52,60},{0,1,2,3,"3.5",4,5}))</f>
        <v>3</v>
      </c>
      <c r="M69" s="79">
        <v>36</v>
      </c>
      <c r="N69" s="79">
        <v>16</v>
      </c>
      <c r="O69" s="59">
        <f t="shared" ref="O69:O100" si="45">IF(OR((M69&lt;13),(N69&lt;8)),0,SUM(M69:N69))</f>
        <v>52</v>
      </c>
      <c r="P69" s="59">
        <f>IF(O69="0","0",LOOKUP(O69,{0,25,30,37,45,52,60},{0,1,2,3,"3.5",4,5}))</f>
        <v>4</v>
      </c>
      <c r="Q69" s="65">
        <v>17</v>
      </c>
      <c r="R69" s="59">
        <v>14</v>
      </c>
      <c r="S69" s="59">
        <f t="shared" ref="S69:S100" si="46">IF(OR((Q69&lt;13),(R69&lt;8)),0,SUM(Q69:R69))</f>
        <v>31</v>
      </c>
      <c r="T69" s="59">
        <f>IF(S69="0","0",LOOKUP(S69,{0,25,30,37,45,52,60},{0,1,2,3,"3.5",4,5}))</f>
        <v>2</v>
      </c>
      <c r="U69" s="79">
        <v>4</v>
      </c>
      <c r="V69" s="79">
        <v>11</v>
      </c>
      <c r="W69" s="59">
        <f t="shared" ref="W69:W100" si="47">IF(OR((U69&lt;13),(V69&lt;8)),0,SUM(U69:V69))</f>
        <v>0</v>
      </c>
      <c r="X69" s="59">
        <f>IF(W69="0","0",LOOKUP(W69,{0,25,30,37,45,52,60},{0,1,2,3,"3.5",4,5}))</f>
        <v>0</v>
      </c>
      <c r="Y69" s="79">
        <v>17</v>
      </c>
      <c r="Z69" s="79">
        <v>18</v>
      </c>
      <c r="AA69" s="59">
        <f t="shared" ref="AA69:AA100" si="48">IF(OR((Y69&lt;13),(Z69&lt;8)),0,SUM(Y69:Z69))</f>
        <v>35</v>
      </c>
      <c r="AB69" s="59">
        <f>IF(AA69="0","0",LOOKUP(AA69,{0,25,30,37,45,52,60},{0,1,2,3,"3.5",4,5}))</f>
        <v>2</v>
      </c>
      <c r="AC69" s="59" t="s">
        <v>785</v>
      </c>
      <c r="AD69" s="82">
        <f>IF(ISBLANK(X69)," ",IF(X69="0","0",LOOKUP(X69,{0,1,2,3,"3.5",4,5},{0,0,0,1,"1.5",2,3})))</f>
        <v>0</v>
      </c>
      <c r="AE69" s="77">
        <f>IF(OR((F69=0),(H69=0),(L69=0),(P69=0),(T69=0),(AB69=0)),0,SUM(F69+H69+L69+P69+T69+AB69+AD69)/6)</f>
        <v>2.9166666666666665</v>
      </c>
      <c r="AF69" s="82" t="str">
        <f t="shared" ref="AF69:AF100" si="49">IF(AE69&gt;=5,"A+",IF(AE69&gt;=4,"A",IF(AE69&gt;=3.5,"A-",IF(AE69&gt;=3,"B",IF(AE69&gt;=2,"C",IF(AE69&gt;=1,"D","F"))))))</f>
        <v>C</v>
      </c>
      <c r="AG69" s="85" t="str">
        <f t="shared" ref="AG69:AG100" si="50">IF(AF69="A+","Excellent Result",IF(AF69="A","Very Good Result",IF(AF69="A-","Good Result",IF(AF69="B","Average Result",IF(AF69="C","Bellow Average Result",IF(AF69="D","Not So Good Result","Fail"))))))</f>
        <v>Bellow Average Result</v>
      </c>
      <c r="AH69" s="40"/>
      <c r="AI69" s="53" t="str">
        <f>IF(F69="0","0",LOOKUP(F69,{0,1,2,3,"3.5",4,5},{"F","D","C","B","A-","A","A+"}))</f>
        <v>B</v>
      </c>
      <c r="AJ69" s="53" t="str">
        <f>IF(H69="0","0",LOOKUP(H69,{0,1,2,3,"3.5",4,5},{"F","D","C","B","A-","A","A+"}))</f>
        <v>A-</v>
      </c>
      <c r="AK69" s="53" t="str">
        <f>IF(L69="0","0",LOOKUP(L69,{0,1,2,3,"3.5",4,5},{"F","D","C","B","A-","A","A+"}))</f>
        <v>B</v>
      </c>
      <c r="AL69" s="53" t="str">
        <f>IF(P69="0","0",LOOKUP(P69,{0,1,2,3,"3.5",4,5},{"F","D","C","B","A-","A","A+"}))</f>
        <v>A</v>
      </c>
      <c r="AM69" s="53" t="str">
        <f>IF(T69="0","0",LOOKUP(T69,{0,1,2,3,"3.5",4,5},{"F","D","C","B","A-","A","A+"}))</f>
        <v>C</v>
      </c>
      <c r="AN69" s="53" t="str">
        <f>IF(X69="0","0",LOOKUP(X69,{0,1,2,3,"3.5",4,5},{"F","D","C","B","A-","A","A+"}))</f>
        <v>F</v>
      </c>
      <c r="AO69" s="53" t="str">
        <f>IF(AB69="0","0",LOOKUP(AB69,{0,1,2,3,"3.5",4,5},{"F","D","C","B","A-","A","A+"}))</f>
        <v>C</v>
      </c>
      <c r="AP69" s="54">
        <f t="shared" ref="AP69:AP100" si="51" xml:space="preserve"> SUM(E69+G69+K69+O69+S69+W69+AA69)</f>
        <v>276</v>
      </c>
    </row>
    <row r="70" spans="1:42" ht="19.5" customHeight="1" x14ac:dyDescent="0.25">
      <c r="A70" s="86">
        <v>1068</v>
      </c>
      <c r="B70" s="87" t="s">
        <v>154</v>
      </c>
      <c r="C70" s="79">
        <v>43</v>
      </c>
      <c r="D70" s="79">
        <v>22</v>
      </c>
      <c r="E70" s="62">
        <f t="shared" si="43"/>
        <v>65</v>
      </c>
      <c r="F70" s="62" t="str">
        <f>IF(E70="0","0",LOOKUP(E70,{0,33,40,50,60,70,80},{0,1,2,3,"3.5",4,5}))</f>
        <v>3.5</v>
      </c>
      <c r="G70" s="59">
        <v>58</v>
      </c>
      <c r="H70" s="62">
        <f>IF(G70="0","0",LOOKUP(G70,{0,33,40,50,60,70,80},{0,1,2,3,"3.5",4,5}))</f>
        <v>3</v>
      </c>
      <c r="I70" s="79">
        <v>28</v>
      </c>
      <c r="J70" s="79">
        <v>19</v>
      </c>
      <c r="K70" s="62">
        <f t="shared" si="44"/>
        <v>47</v>
      </c>
      <c r="L70" s="62" t="str">
        <f>IF(K70="0","0",LOOKUP(K70,{0,25,30,37,45,52,60},{0,1,2,3,"3.5",4,5}))</f>
        <v>3.5</v>
      </c>
      <c r="M70" s="79">
        <v>36</v>
      </c>
      <c r="N70" s="79">
        <v>9</v>
      </c>
      <c r="O70" s="59">
        <f t="shared" si="45"/>
        <v>45</v>
      </c>
      <c r="P70" s="59" t="str">
        <f>IF(O70="0","0",LOOKUP(O70,{0,25,30,37,45,52,60},{0,1,2,3,"3.5",4,5}))</f>
        <v>3.5</v>
      </c>
      <c r="Q70" s="65">
        <v>25</v>
      </c>
      <c r="R70" s="59">
        <v>12</v>
      </c>
      <c r="S70" s="59">
        <f t="shared" si="46"/>
        <v>37</v>
      </c>
      <c r="T70" s="59">
        <f>IF(S70="0","0",LOOKUP(S70,{0,25,30,37,45,52,60},{0,1,2,3,"3.5",4,5}))</f>
        <v>3</v>
      </c>
      <c r="U70" s="79">
        <v>19</v>
      </c>
      <c r="V70" s="79">
        <v>14</v>
      </c>
      <c r="W70" s="59">
        <f t="shared" si="47"/>
        <v>33</v>
      </c>
      <c r="X70" s="59">
        <f>IF(W70="0","0",LOOKUP(W70,{0,25,30,37,45,52,60},{0,1,2,3,"3.5",4,5}))</f>
        <v>2</v>
      </c>
      <c r="Y70" s="79">
        <v>30</v>
      </c>
      <c r="Z70" s="79">
        <v>14</v>
      </c>
      <c r="AA70" s="59">
        <f t="shared" si="48"/>
        <v>44</v>
      </c>
      <c r="AB70" s="59">
        <f>IF(AA70="0","0",LOOKUP(AA70,{0,25,30,37,45,52,60},{0,1,2,3,"3.5",4,5}))</f>
        <v>3</v>
      </c>
      <c r="AC70" s="59" t="s">
        <v>786</v>
      </c>
      <c r="AD70" s="82">
        <f>IF(ISBLANK(AB70)," ",IF(AB70="0","0",LOOKUP(AB70,{0,1,2,3,"3.5",4,5},{0,0,0,1,"1.5",2,3})))</f>
        <v>1</v>
      </c>
      <c r="AE70" s="77">
        <f t="shared" ref="AE70" si="52">IF(OR((F70=0),(H70=0),(L70=0),(P70=0),(T70=0),(X70=0)),0,SUM(F70+H70+L70+P70+T70+X70+AD70)/6)</f>
        <v>3.25</v>
      </c>
      <c r="AF70" s="82" t="str">
        <f t="shared" si="49"/>
        <v>B</v>
      </c>
      <c r="AG70" s="85" t="str">
        <f t="shared" si="50"/>
        <v>Average Result</v>
      </c>
      <c r="AH70" s="40"/>
      <c r="AI70" s="53" t="str">
        <f>IF(F70="0","0",LOOKUP(F70,{0,1,2,3,"3.5",4,5},{"F","D","C","B","A-","A","A+"}))</f>
        <v>A-</v>
      </c>
      <c r="AJ70" s="53" t="str">
        <f>IF(H70="0","0",LOOKUP(H70,{0,1,2,3,"3.5",4,5},{"F","D","C","B","A-","A","A+"}))</f>
        <v>B</v>
      </c>
      <c r="AK70" s="53" t="str">
        <f>IF(L70="0","0",LOOKUP(L70,{0,1,2,3,"3.5",4,5},{"F","D","C","B","A-","A","A+"}))</f>
        <v>A-</v>
      </c>
      <c r="AL70" s="53" t="str">
        <f>IF(P70="0","0",LOOKUP(P70,{0,1,2,3,"3.5",4,5},{"F","D","C","B","A-","A","A+"}))</f>
        <v>A-</v>
      </c>
      <c r="AM70" s="53" t="str">
        <f>IF(T70="0","0",LOOKUP(T70,{0,1,2,3,"3.5",4,5},{"F","D","C","B","A-","A","A+"}))</f>
        <v>B</v>
      </c>
      <c r="AN70" s="53" t="str">
        <f>IF(X70="0","0",LOOKUP(X70,{0,1,2,3,"3.5",4,5},{"F","D","C","B","A-","A","A+"}))</f>
        <v>C</v>
      </c>
      <c r="AO70" s="53" t="str">
        <f>IF(AB70="0","0",LOOKUP(AB70,{0,1,2,3,"3.5",4,5},{"F","D","C","B","A-","A","A+"}))</f>
        <v>B</v>
      </c>
      <c r="AP70" s="54">
        <f t="shared" si="51"/>
        <v>329</v>
      </c>
    </row>
    <row r="71" spans="1:42" ht="19.5" customHeight="1" x14ac:dyDescent="0.25">
      <c r="A71" s="86">
        <v>1069</v>
      </c>
      <c r="B71" s="87" t="s">
        <v>155</v>
      </c>
      <c r="C71" s="79">
        <v>44</v>
      </c>
      <c r="D71" s="79">
        <v>24</v>
      </c>
      <c r="E71" s="62">
        <f t="shared" si="43"/>
        <v>68</v>
      </c>
      <c r="F71" s="62" t="str">
        <f>IF(E71="0","0",LOOKUP(E71,{0,33,40,50,60,70,80},{0,1,2,3,"3.5",4,5}))</f>
        <v>3.5</v>
      </c>
      <c r="G71" s="59">
        <v>68</v>
      </c>
      <c r="H71" s="62" t="str">
        <f>IF(G71="0","0",LOOKUP(G71,{0,33,40,50,60,70,80},{0,1,2,3,"3.5",4,5}))</f>
        <v>3.5</v>
      </c>
      <c r="I71" s="79">
        <v>28</v>
      </c>
      <c r="J71" s="79">
        <v>19</v>
      </c>
      <c r="K71" s="62">
        <f t="shared" si="44"/>
        <v>47</v>
      </c>
      <c r="L71" s="62" t="str">
        <f>IF(K71="0","0",LOOKUP(K71,{0,25,30,37,45,52,60},{0,1,2,3,"3.5",4,5}))</f>
        <v>3.5</v>
      </c>
      <c r="M71" s="79">
        <v>25</v>
      </c>
      <c r="N71" s="79">
        <v>9</v>
      </c>
      <c r="O71" s="59">
        <f t="shared" si="45"/>
        <v>34</v>
      </c>
      <c r="P71" s="59">
        <f>IF(O71="0","0",LOOKUP(O71,{0,25,30,37,45,52,60},{0,1,2,3,"3.5",4,5}))</f>
        <v>2</v>
      </c>
      <c r="Q71" s="59">
        <v>27</v>
      </c>
      <c r="R71" s="59">
        <v>10</v>
      </c>
      <c r="S71" s="59">
        <f t="shared" si="46"/>
        <v>37</v>
      </c>
      <c r="T71" s="59">
        <f>IF(S71="0","0",LOOKUP(S71,{0,25,30,37,45,52,60},{0,1,2,3,"3.5",4,5}))</f>
        <v>3</v>
      </c>
      <c r="U71" s="79">
        <v>12</v>
      </c>
      <c r="V71" s="79">
        <v>14</v>
      </c>
      <c r="W71" s="59">
        <f t="shared" si="47"/>
        <v>0</v>
      </c>
      <c r="X71" s="59">
        <f>IF(W71="0","0",LOOKUP(W71,{0,25,30,37,45,52,60},{0,1,2,3,"3.5",4,5}))</f>
        <v>0</v>
      </c>
      <c r="Y71" s="79">
        <v>18</v>
      </c>
      <c r="Z71" s="79">
        <v>16</v>
      </c>
      <c r="AA71" s="59">
        <f t="shared" si="48"/>
        <v>34</v>
      </c>
      <c r="AB71" s="59">
        <f>IF(AA71="0","0",LOOKUP(AA71,{0,25,30,37,45,52,60},{0,1,2,3,"3.5",4,5}))</f>
        <v>2</v>
      </c>
      <c r="AC71" s="59" t="s">
        <v>785</v>
      </c>
      <c r="AD71" s="82">
        <f>IF(ISBLANK(X71)," ",IF(X71="0","0",LOOKUP(X71,{0,1,2,3,"3.5",4,5},{0,0,0,1,"1.5",2,3})))</f>
        <v>0</v>
      </c>
      <c r="AE71" s="77">
        <f>IF(OR((F71=0),(H71=0),(L71=0),(P71=0),(T71=0),(AB71=0)),0,SUM(F71+H71+L71+P71+T71+AB71+AD71)/6)</f>
        <v>2.9166666666666665</v>
      </c>
      <c r="AF71" s="82" t="str">
        <f t="shared" si="49"/>
        <v>C</v>
      </c>
      <c r="AG71" s="85" t="str">
        <f t="shared" si="50"/>
        <v>Bellow Average Result</v>
      </c>
      <c r="AH71" s="40"/>
      <c r="AI71" s="53" t="str">
        <f>IF(F71="0","0",LOOKUP(F71,{0,1,2,3,"3.5",4,5},{"F","D","C","B","A-","A","A+"}))</f>
        <v>A-</v>
      </c>
      <c r="AJ71" s="53" t="str">
        <f>IF(H71="0","0",LOOKUP(H71,{0,1,2,3,"3.5",4,5},{"F","D","C","B","A-","A","A+"}))</f>
        <v>A-</v>
      </c>
      <c r="AK71" s="53" t="str">
        <f>IF(L71="0","0",LOOKUP(L71,{0,1,2,3,"3.5",4,5},{"F","D","C","B","A-","A","A+"}))</f>
        <v>A-</v>
      </c>
      <c r="AL71" s="53" t="str">
        <f>IF(P71="0","0",LOOKUP(P71,{0,1,2,3,"3.5",4,5},{"F","D","C","B","A-","A","A+"}))</f>
        <v>C</v>
      </c>
      <c r="AM71" s="53" t="str">
        <f>IF(T71="0","0",LOOKUP(T71,{0,1,2,3,"3.5",4,5},{"F","D","C","B","A-","A","A+"}))</f>
        <v>B</v>
      </c>
      <c r="AN71" s="53" t="str">
        <f>IF(X71="0","0",LOOKUP(X71,{0,1,2,3,"3.5",4,5},{"F","D","C","B","A-","A","A+"}))</f>
        <v>F</v>
      </c>
      <c r="AO71" s="53" t="str">
        <f>IF(AB71="0","0",LOOKUP(AB71,{0,1,2,3,"3.5",4,5},{"F","D","C","B","A-","A","A+"}))</f>
        <v>C</v>
      </c>
      <c r="AP71" s="54">
        <f t="shared" si="51"/>
        <v>288</v>
      </c>
    </row>
    <row r="72" spans="1:42" ht="19.5" customHeight="1" x14ac:dyDescent="0.25">
      <c r="A72" s="86">
        <v>1070</v>
      </c>
      <c r="B72" s="87" t="s">
        <v>156</v>
      </c>
      <c r="C72" s="79">
        <v>44</v>
      </c>
      <c r="D72" s="79">
        <v>22</v>
      </c>
      <c r="E72" s="62">
        <f t="shared" si="43"/>
        <v>66</v>
      </c>
      <c r="F72" s="62" t="str">
        <f>IF(E72="0","0",LOOKUP(E72,{0,33,40,50,60,70,80},{0,1,2,3,"3.5",4,5}))</f>
        <v>3.5</v>
      </c>
      <c r="G72" s="59">
        <v>63</v>
      </c>
      <c r="H72" s="62" t="str">
        <f>IF(G72="0","0",LOOKUP(G72,{0,33,40,50,60,70,80},{0,1,2,3,"3.5",4,5}))</f>
        <v>3.5</v>
      </c>
      <c r="I72" s="79">
        <v>30</v>
      </c>
      <c r="J72" s="79">
        <v>12</v>
      </c>
      <c r="K72" s="62">
        <f t="shared" si="44"/>
        <v>42</v>
      </c>
      <c r="L72" s="62">
        <f>IF(K72="0","0",LOOKUP(K72,{0,25,30,37,45,52,60},{0,1,2,3,"3.5",4,5}))</f>
        <v>3</v>
      </c>
      <c r="M72" s="79">
        <v>29</v>
      </c>
      <c r="N72" s="79">
        <v>20</v>
      </c>
      <c r="O72" s="59">
        <f t="shared" si="45"/>
        <v>49</v>
      </c>
      <c r="P72" s="59" t="str">
        <f>IF(O72="0","0",LOOKUP(O72,{0,25,30,37,45,52,60},{0,1,2,3,"3.5",4,5}))</f>
        <v>3.5</v>
      </c>
      <c r="Q72" s="59">
        <v>23</v>
      </c>
      <c r="R72" s="59">
        <v>8</v>
      </c>
      <c r="S72" s="59">
        <f t="shared" si="46"/>
        <v>31</v>
      </c>
      <c r="T72" s="59">
        <f>IF(S72="0","0",LOOKUP(S72,{0,25,30,37,45,52,60},{0,1,2,3,"3.5",4,5}))</f>
        <v>2</v>
      </c>
      <c r="U72" s="79">
        <v>11</v>
      </c>
      <c r="V72" s="79">
        <v>11</v>
      </c>
      <c r="W72" s="59">
        <f t="shared" si="47"/>
        <v>0</v>
      </c>
      <c r="X72" s="59">
        <f>IF(W72="0","0",LOOKUP(W72,{0,25,30,37,45,52,60},{0,1,2,3,"3.5",4,5}))</f>
        <v>0</v>
      </c>
      <c r="Y72" s="79">
        <v>15</v>
      </c>
      <c r="Z72" s="79">
        <v>22</v>
      </c>
      <c r="AA72" s="59">
        <f t="shared" si="48"/>
        <v>37</v>
      </c>
      <c r="AB72" s="59">
        <f>IF(AA72="0","0",LOOKUP(AA72,{0,25,30,37,45,52,60},{0,1,2,3,"3.5",4,5}))</f>
        <v>3</v>
      </c>
      <c r="AC72" s="59" t="s">
        <v>786</v>
      </c>
      <c r="AD72" s="82">
        <f>IF(ISBLANK(AB72)," ",IF(AB72="0","0",LOOKUP(AB72,{0,1,2,3,"3.5",4,5},{0,0,0,1,"1.5",2,3})))</f>
        <v>1</v>
      </c>
      <c r="AE72" s="77">
        <f t="shared" ref="AE72" si="53">IF(OR((F72=0),(H72=0),(L72=0),(P72=0),(T72=0),(X72=0)),0,SUM(F72+H72+L72+P72+T72+X72+AD72)/6)</f>
        <v>0</v>
      </c>
      <c r="AF72" s="82" t="str">
        <f t="shared" si="49"/>
        <v>F</v>
      </c>
      <c r="AG72" s="85" t="str">
        <f t="shared" si="50"/>
        <v>Fail</v>
      </c>
      <c r="AH72" s="40"/>
      <c r="AI72" s="53" t="str">
        <f>IF(F72="0","0",LOOKUP(F72,{0,1,2,3,"3.5",4,5},{"F","D","C","B","A-","A","A+"}))</f>
        <v>A-</v>
      </c>
      <c r="AJ72" s="53" t="str">
        <f>IF(H72="0","0",LOOKUP(H72,{0,1,2,3,"3.5",4,5},{"F","D","C","B","A-","A","A+"}))</f>
        <v>A-</v>
      </c>
      <c r="AK72" s="53" t="str">
        <f>IF(L72="0","0",LOOKUP(L72,{0,1,2,3,"3.5",4,5},{"F","D","C","B","A-","A","A+"}))</f>
        <v>B</v>
      </c>
      <c r="AL72" s="53" t="str">
        <f>IF(P72="0","0",LOOKUP(P72,{0,1,2,3,"3.5",4,5},{"F","D","C","B","A-","A","A+"}))</f>
        <v>A-</v>
      </c>
      <c r="AM72" s="53" t="str">
        <f>IF(T72="0","0",LOOKUP(T72,{0,1,2,3,"3.5",4,5},{"F","D","C","B","A-","A","A+"}))</f>
        <v>C</v>
      </c>
      <c r="AN72" s="53" t="str">
        <f>IF(X72="0","0",LOOKUP(X72,{0,1,2,3,"3.5",4,5},{"F","D","C","B","A-","A","A+"}))</f>
        <v>F</v>
      </c>
      <c r="AO72" s="53" t="str">
        <f>IF(AB72="0","0",LOOKUP(AB72,{0,1,2,3,"3.5",4,5},{"F","D","C","B","A-","A","A+"}))</f>
        <v>B</v>
      </c>
      <c r="AP72" s="54">
        <f t="shared" si="51"/>
        <v>288</v>
      </c>
    </row>
    <row r="73" spans="1:42" ht="19.5" customHeight="1" x14ac:dyDescent="0.25">
      <c r="A73" s="86">
        <v>1071</v>
      </c>
      <c r="B73" s="87" t="s">
        <v>157</v>
      </c>
      <c r="C73" s="79">
        <v>43</v>
      </c>
      <c r="D73" s="79">
        <v>22</v>
      </c>
      <c r="E73" s="62">
        <f t="shared" si="43"/>
        <v>65</v>
      </c>
      <c r="F73" s="62" t="str">
        <f>IF(E73="0","0",LOOKUP(E73,{0,33,40,50,60,70,80},{0,1,2,3,"3.5",4,5}))</f>
        <v>3.5</v>
      </c>
      <c r="G73" s="59">
        <v>65</v>
      </c>
      <c r="H73" s="62" t="str">
        <f>IF(G73="0","0",LOOKUP(G73,{0,33,40,50,60,70,80},{0,1,2,3,"3.5",4,5}))</f>
        <v>3.5</v>
      </c>
      <c r="I73" s="79">
        <v>31</v>
      </c>
      <c r="J73" s="79">
        <v>18</v>
      </c>
      <c r="K73" s="62">
        <f t="shared" si="44"/>
        <v>49</v>
      </c>
      <c r="L73" s="62" t="str">
        <f>IF(K73="0","0",LOOKUP(K73,{0,25,30,37,45,52,60},{0,1,2,3,"3.5",4,5}))</f>
        <v>3.5</v>
      </c>
      <c r="M73" s="79">
        <v>37</v>
      </c>
      <c r="N73" s="79">
        <v>16</v>
      </c>
      <c r="O73" s="59">
        <f t="shared" si="45"/>
        <v>53</v>
      </c>
      <c r="P73" s="59">
        <f>IF(O73="0","0",LOOKUP(O73,{0,25,30,37,45,52,60},{0,1,2,3,"3.5",4,5}))</f>
        <v>4</v>
      </c>
      <c r="Q73" s="59">
        <v>24</v>
      </c>
      <c r="R73" s="59">
        <v>12</v>
      </c>
      <c r="S73" s="59">
        <f t="shared" si="46"/>
        <v>36</v>
      </c>
      <c r="T73" s="59">
        <f>IF(S73="0","0",LOOKUP(S73,{0,25,30,37,45,52,60},{0,1,2,3,"3.5",4,5}))</f>
        <v>2</v>
      </c>
      <c r="U73" s="79">
        <v>9</v>
      </c>
      <c r="V73" s="79">
        <v>11</v>
      </c>
      <c r="W73" s="59">
        <f t="shared" si="47"/>
        <v>0</v>
      </c>
      <c r="X73" s="59">
        <f>IF(W73="0","0",LOOKUP(W73,{0,25,30,37,45,52,60},{0,1,2,3,"3.5",4,5}))</f>
        <v>0</v>
      </c>
      <c r="Y73" s="79">
        <v>17</v>
      </c>
      <c r="Z73" s="79">
        <v>19</v>
      </c>
      <c r="AA73" s="59">
        <f t="shared" si="48"/>
        <v>36</v>
      </c>
      <c r="AB73" s="59">
        <f>IF(AA73="0","0",LOOKUP(AA73,{0,25,30,37,45,52,60},{0,1,2,3,"3.5",4,5}))</f>
        <v>2</v>
      </c>
      <c r="AC73" s="59" t="s">
        <v>785</v>
      </c>
      <c r="AD73" s="82">
        <f>IF(ISBLANK(X73)," ",IF(X73="0","0",LOOKUP(X73,{0,1,2,3,"3.5",4,5},{0,0,0,1,"1.5",2,3})))</f>
        <v>0</v>
      </c>
      <c r="AE73" s="77">
        <f t="shared" ref="AE73:AE75" si="54">IF(OR((F73=0),(H73=0),(L73=0),(P73=0),(T73=0),(AB73=0)),0,SUM(F73+H73+L73+P73+T73+AB73+AD73)/6)</f>
        <v>3.0833333333333335</v>
      </c>
      <c r="AF73" s="82" t="str">
        <f t="shared" si="49"/>
        <v>B</v>
      </c>
      <c r="AG73" s="85" t="str">
        <f t="shared" si="50"/>
        <v>Average Result</v>
      </c>
      <c r="AH73" s="40"/>
      <c r="AI73" s="53" t="str">
        <f>IF(F73="0","0",LOOKUP(F73,{0,1,2,3,"3.5",4,5},{"F","D","C","B","A-","A","A+"}))</f>
        <v>A-</v>
      </c>
      <c r="AJ73" s="53" t="str">
        <f>IF(H73="0","0",LOOKUP(H73,{0,1,2,3,"3.5",4,5},{"F","D","C","B","A-","A","A+"}))</f>
        <v>A-</v>
      </c>
      <c r="AK73" s="53" t="str">
        <f>IF(L73="0","0",LOOKUP(L73,{0,1,2,3,"3.5",4,5},{"F","D","C","B","A-","A","A+"}))</f>
        <v>A-</v>
      </c>
      <c r="AL73" s="53" t="str">
        <f>IF(P73="0","0",LOOKUP(P73,{0,1,2,3,"3.5",4,5},{"F","D","C","B","A-","A","A+"}))</f>
        <v>A</v>
      </c>
      <c r="AM73" s="53" t="str">
        <f>IF(T73="0","0",LOOKUP(T73,{0,1,2,3,"3.5",4,5},{"F","D","C","B","A-","A","A+"}))</f>
        <v>C</v>
      </c>
      <c r="AN73" s="53" t="str">
        <f>IF(X73="0","0",LOOKUP(X73,{0,1,2,3,"3.5",4,5},{"F","D","C","B","A-","A","A+"}))</f>
        <v>F</v>
      </c>
      <c r="AO73" s="53" t="str">
        <f>IF(AB73="0","0",LOOKUP(AB73,{0,1,2,3,"3.5",4,5},{"F","D","C","B","A-","A","A+"}))</f>
        <v>C</v>
      </c>
      <c r="AP73" s="54">
        <f t="shared" si="51"/>
        <v>304</v>
      </c>
    </row>
    <row r="74" spans="1:42" ht="19.5" customHeight="1" x14ac:dyDescent="0.25">
      <c r="A74" s="86">
        <v>1072</v>
      </c>
      <c r="B74" s="87" t="s">
        <v>158</v>
      </c>
      <c r="C74" s="79">
        <v>43</v>
      </c>
      <c r="D74" s="79">
        <v>25</v>
      </c>
      <c r="E74" s="62">
        <f t="shared" si="43"/>
        <v>68</v>
      </c>
      <c r="F74" s="62" t="str">
        <f>IF(E74="0","0",LOOKUP(E74,{0,33,40,50,60,70,80},{0,1,2,3,"3.5",4,5}))</f>
        <v>3.5</v>
      </c>
      <c r="G74" s="59">
        <v>72</v>
      </c>
      <c r="H74" s="62">
        <f>IF(G74="0","0",LOOKUP(G74,{0,33,40,50,60,70,80},{0,1,2,3,"3.5",4,5}))</f>
        <v>4</v>
      </c>
      <c r="I74" s="79">
        <v>34</v>
      </c>
      <c r="J74" s="79">
        <v>19</v>
      </c>
      <c r="K74" s="62">
        <f t="shared" si="44"/>
        <v>53</v>
      </c>
      <c r="L74" s="62">
        <f>IF(K74="0","0",LOOKUP(K74,{0,25,30,37,45,52,60},{0,1,2,3,"3.5",4,5}))</f>
        <v>4</v>
      </c>
      <c r="M74" s="79">
        <v>26</v>
      </c>
      <c r="N74" s="79">
        <v>17</v>
      </c>
      <c r="O74" s="59">
        <f t="shared" si="45"/>
        <v>43</v>
      </c>
      <c r="P74" s="59">
        <f>IF(O74="0","0",LOOKUP(O74,{0,25,30,37,45,52,60},{0,1,2,3,"3.5",4,5}))</f>
        <v>3</v>
      </c>
      <c r="Q74" s="59">
        <v>26</v>
      </c>
      <c r="R74" s="59">
        <v>15</v>
      </c>
      <c r="S74" s="59">
        <f t="shared" si="46"/>
        <v>41</v>
      </c>
      <c r="T74" s="59">
        <f>IF(S74="0","0",LOOKUP(S74,{0,25,30,37,45,52,60},{0,1,2,3,"3.5",4,5}))</f>
        <v>3</v>
      </c>
      <c r="U74" s="79">
        <v>18</v>
      </c>
      <c r="V74" s="79">
        <v>12</v>
      </c>
      <c r="W74" s="59">
        <f t="shared" si="47"/>
        <v>30</v>
      </c>
      <c r="X74" s="59">
        <f>IF(W74="0","0",LOOKUP(W74,{0,25,30,37,45,52,60},{0,1,2,3,"3.5",4,5}))</f>
        <v>2</v>
      </c>
      <c r="Y74" s="79">
        <v>25</v>
      </c>
      <c r="Z74" s="79">
        <v>16</v>
      </c>
      <c r="AA74" s="59">
        <f t="shared" si="48"/>
        <v>41</v>
      </c>
      <c r="AB74" s="59">
        <f>IF(AA74="0","0",LOOKUP(AA74,{0,25,30,37,45,52,60},{0,1,2,3,"3.5",4,5}))</f>
        <v>3</v>
      </c>
      <c r="AC74" s="59" t="s">
        <v>785</v>
      </c>
      <c r="AD74" s="82">
        <f>IF(ISBLANK(X74)," ",IF(X74="0","0",LOOKUP(X74,{0,1,2,3,"3.5",4,5},{0,0,0,1,"1.5",2,3})))</f>
        <v>0</v>
      </c>
      <c r="AE74" s="77">
        <f t="shared" si="54"/>
        <v>3.4166666666666665</v>
      </c>
      <c r="AF74" s="82" t="str">
        <f t="shared" si="49"/>
        <v>B</v>
      </c>
      <c r="AG74" s="85" t="str">
        <f t="shared" si="50"/>
        <v>Average Result</v>
      </c>
      <c r="AH74" s="40"/>
      <c r="AI74" s="53" t="str">
        <f>IF(F74="0","0",LOOKUP(F74,{0,1,2,3,"3.5",4,5},{"F","D","C","B","A-","A","A+"}))</f>
        <v>A-</v>
      </c>
      <c r="AJ74" s="53" t="str">
        <f>IF(H74="0","0",LOOKUP(H74,{0,1,2,3,"3.5",4,5},{"F","D","C","B","A-","A","A+"}))</f>
        <v>A</v>
      </c>
      <c r="AK74" s="53" t="str">
        <f>IF(L74="0","0",LOOKUP(L74,{0,1,2,3,"3.5",4,5},{"F","D","C","B","A-","A","A+"}))</f>
        <v>A</v>
      </c>
      <c r="AL74" s="53" t="str">
        <f>IF(P74="0","0",LOOKUP(P74,{0,1,2,3,"3.5",4,5},{"F","D","C","B","A-","A","A+"}))</f>
        <v>B</v>
      </c>
      <c r="AM74" s="53" t="str">
        <f>IF(T74="0","0",LOOKUP(T74,{0,1,2,3,"3.5",4,5},{"F","D","C","B","A-","A","A+"}))</f>
        <v>B</v>
      </c>
      <c r="AN74" s="53" t="str">
        <f>IF(X74="0","0",LOOKUP(X74,{0,1,2,3,"3.5",4,5},{"F","D","C","B","A-","A","A+"}))</f>
        <v>C</v>
      </c>
      <c r="AO74" s="53" t="str">
        <f>IF(AB74="0","0",LOOKUP(AB74,{0,1,2,3,"3.5",4,5},{"F","D","C","B","A-","A","A+"}))</f>
        <v>B</v>
      </c>
      <c r="AP74" s="54">
        <f t="shared" si="51"/>
        <v>348</v>
      </c>
    </row>
    <row r="75" spans="1:42" ht="19.5" customHeight="1" x14ac:dyDescent="0.25">
      <c r="A75" s="86">
        <v>1073</v>
      </c>
      <c r="B75" s="87" t="s">
        <v>159</v>
      </c>
      <c r="C75" s="79">
        <v>37</v>
      </c>
      <c r="D75" s="79">
        <v>26</v>
      </c>
      <c r="E75" s="62">
        <f t="shared" si="43"/>
        <v>63</v>
      </c>
      <c r="F75" s="62" t="str">
        <f>IF(E75="0","0",LOOKUP(E75,{0,33,40,50,60,70,80},{0,1,2,3,"3.5",4,5}))</f>
        <v>3.5</v>
      </c>
      <c r="G75" s="59">
        <v>71</v>
      </c>
      <c r="H75" s="62">
        <f>IF(G75="0","0",LOOKUP(G75,{0,33,40,50,60,70,80},{0,1,2,3,"3.5",4,5}))</f>
        <v>4</v>
      </c>
      <c r="I75" s="79">
        <v>33</v>
      </c>
      <c r="J75" s="79">
        <v>18</v>
      </c>
      <c r="K75" s="62">
        <f t="shared" si="44"/>
        <v>51</v>
      </c>
      <c r="L75" s="62" t="str">
        <f>IF(K75="0","0",LOOKUP(K75,{0,25,30,37,45,52,60},{0,1,2,3,"3.5",4,5}))</f>
        <v>3.5</v>
      </c>
      <c r="M75" s="79">
        <v>31</v>
      </c>
      <c r="N75" s="79">
        <v>20</v>
      </c>
      <c r="O75" s="59">
        <f t="shared" si="45"/>
        <v>51</v>
      </c>
      <c r="P75" s="59" t="str">
        <f>IF(O75="0","0",LOOKUP(O75,{0,25,30,37,45,52,60},{0,1,2,3,"3.5",4,5}))</f>
        <v>3.5</v>
      </c>
      <c r="Q75" s="59">
        <v>30</v>
      </c>
      <c r="R75" s="59">
        <v>15</v>
      </c>
      <c r="S75" s="59">
        <f t="shared" si="46"/>
        <v>45</v>
      </c>
      <c r="T75" s="59" t="str">
        <f>IF(S75="0","0",LOOKUP(S75,{0,25,30,37,45,52,60},{0,1,2,3,"3.5",4,5}))</f>
        <v>3.5</v>
      </c>
      <c r="U75" s="79">
        <v>25</v>
      </c>
      <c r="V75" s="79">
        <v>16</v>
      </c>
      <c r="W75" s="59">
        <f t="shared" si="47"/>
        <v>41</v>
      </c>
      <c r="X75" s="59">
        <f>IF(W75="0","0",LOOKUP(W75,{0,25,30,37,45,52,60},{0,1,2,3,"3.5",4,5}))</f>
        <v>3</v>
      </c>
      <c r="Y75" s="79">
        <v>27</v>
      </c>
      <c r="Z75" s="79">
        <v>16</v>
      </c>
      <c r="AA75" s="59">
        <f t="shared" si="48"/>
        <v>43</v>
      </c>
      <c r="AB75" s="59">
        <f>IF(AA75="0","0",LOOKUP(AA75,{0,25,30,37,45,52,60},{0,1,2,3,"3.5",4,5}))</f>
        <v>3</v>
      </c>
      <c r="AC75" s="59" t="s">
        <v>785</v>
      </c>
      <c r="AD75" s="82">
        <f>IF(ISBLANK(X75)," ",IF(X75="0","0",LOOKUP(X75,{0,1,2,3,"3.5",4,5},{0,0,0,1,"1.5",2,3})))</f>
        <v>1</v>
      </c>
      <c r="AE75" s="77">
        <f t="shared" si="54"/>
        <v>3.6666666666666665</v>
      </c>
      <c r="AF75" s="82" t="str">
        <f t="shared" si="49"/>
        <v>A-</v>
      </c>
      <c r="AG75" s="85" t="str">
        <f t="shared" si="50"/>
        <v>Good Result</v>
      </c>
      <c r="AH75" s="40"/>
      <c r="AI75" s="53" t="str">
        <f>IF(F75="0","0",LOOKUP(F75,{0,1,2,3,"3.5",4,5},{"F","D","C","B","A-","A","A+"}))</f>
        <v>A-</v>
      </c>
      <c r="AJ75" s="53" t="str">
        <f>IF(H75="0","0",LOOKUP(H75,{0,1,2,3,"3.5",4,5},{"F","D","C","B","A-","A","A+"}))</f>
        <v>A</v>
      </c>
      <c r="AK75" s="53" t="str">
        <f>IF(L75="0","0",LOOKUP(L75,{0,1,2,3,"3.5",4,5},{"F","D","C","B","A-","A","A+"}))</f>
        <v>A-</v>
      </c>
      <c r="AL75" s="53" t="str">
        <f>IF(P75="0","0",LOOKUP(P75,{0,1,2,3,"3.5",4,5},{"F","D","C","B","A-","A","A+"}))</f>
        <v>A-</v>
      </c>
      <c r="AM75" s="53" t="str">
        <f>IF(T75="0","0",LOOKUP(T75,{0,1,2,3,"3.5",4,5},{"F","D","C","B","A-","A","A+"}))</f>
        <v>A-</v>
      </c>
      <c r="AN75" s="53" t="str">
        <f>IF(X75="0","0",LOOKUP(X75,{0,1,2,3,"3.5",4,5},{"F","D","C","B","A-","A","A+"}))</f>
        <v>B</v>
      </c>
      <c r="AO75" s="53" t="str">
        <f>IF(AB75="0","0",LOOKUP(AB75,{0,1,2,3,"3.5",4,5},{"F","D","C","B","A-","A","A+"}))</f>
        <v>B</v>
      </c>
      <c r="AP75" s="54">
        <f t="shared" si="51"/>
        <v>365</v>
      </c>
    </row>
    <row r="76" spans="1:42" ht="19.5" customHeight="1" x14ac:dyDescent="0.25">
      <c r="A76" s="86">
        <v>1074</v>
      </c>
      <c r="B76" s="87" t="s">
        <v>160</v>
      </c>
      <c r="C76" s="79">
        <v>44</v>
      </c>
      <c r="D76" s="79">
        <v>26</v>
      </c>
      <c r="E76" s="62">
        <f t="shared" si="43"/>
        <v>70</v>
      </c>
      <c r="F76" s="62">
        <f>IF(E76="0","0",LOOKUP(E76,{0,33,40,50,60,70,80},{0,1,2,3,"3.5",4,5}))</f>
        <v>4</v>
      </c>
      <c r="G76" s="59">
        <v>65</v>
      </c>
      <c r="H76" s="62" t="str">
        <f>IF(G76="0","0",LOOKUP(G76,{0,33,40,50,60,70,80},{0,1,2,3,"3.5",4,5}))</f>
        <v>3.5</v>
      </c>
      <c r="I76" s="79">
        <v>34</v>
      </c>
      <c r="J76" s="79">
        <v>16</v>
      </c>
      <c r="K76" s="62">
        <f t="shared" si="44"/>
        <v>50</v>
      </c>
      <c r="L76" s="62" t="str">
        <f>IF(K76="0","0",LOOKUP(K76,{0,25,30,37,45,52,60},{0,1,2,3,"3.5",4,5}))</f>
        <v>3.5</v>
      </c>
      <c r="M76" s="79">
        <v>32</v>
      </c>
      <c r="N76" s="79">
        <v>16</v>
      </c>
      <c r="O76" s="59">
        <f t="shared" si="45"/>
        <v>48</v>
      </c>
      <c r="P76" s="59" t="str">
        <f>IF(O76="0","0",LOOKUP(O76,{0,25,30,37,45,52,60},{0,1,2,3,"3.5",4,5}))</f>
        <v>3.5</v>
      </c>
      <c r="Q76" s="59">
        <v>21</v>
      </c>
      <c r="R76" s="59">
        <v>17</v>
      </c>
      <c r="S76" s="59">
        <f t="shared" si="46"/>
        <v>38</v>
      </c>
      <c r="T76" s="59">
        <f>IF(S76="0","0",LOOKUP(S76,{0,25,30,37,45,52,60},{0,1,2,3,"3.5",4,5}))</f>
        <v>3</v>
      </c>
      <c r="U76" s="79">
        <v>17</v>
      </c>
      <c r="V76" s="79">
        <v>10</v>
      </c>
      <c r="W76" s="59">
        <f t="shared" si="47"/>
        <v>27</v>
      </c>
      <c r="X76" s="59">
        <f>IF(W76="0","0",LOOKUP(W76,{0,25,30,37,45,52,60},{0,1,2,3,"3.5",4,5}))</f>
        <v>1</v>
      </c>
      <c r="Y76" s="79">
        <v>29</v>
      </c>
      <c r="Z76" s="79">
        <v>20</v>
      </c>
      <c r="AA76" s="59">
        <f t="shared" si="48"/>
        <v>49</v>
      </c>
      <c r="AB76" s="59" t="str">
        <f>IF(AA76="0","0",LOOKUP(AA76,{0,25,30,37,45,52,60},{0,1,2,3,"3.5",4,5}))</f>
        <v>3.5</v>
      </c>
      <c r="AC76" s="59" t="s">
        <v>786</v>
      </c>
      <c r="AD76" s="82" t="str">
        <f>IF(ISBLANK(AB76)," ",IF(AB76="0","0",LOOKUP(AB76,{0,1,2,3,"3.5",4,5},{0,0,0,1,"1.5",2,3})))</f>
        <v>1.5</v>
      </c>
      <c r="AE76" s="77">
        <f t="shared" ref="AE76:AE77" si="55">IF(OR((F76=0),(H76=0),(L76=0),(P76=0),(T76=0),(X76=0)),0,SUM(F76+H76+L76+P76+T76+X76+AD76)/6)</f>
        <v>3.3333333333333335</v>
      </c>
      <c r="AF76" s="82" t="str">
        <f t="shared" si="49"/>
        <v>B</v>
      </c>
      <c r="AG76" s="85" t="str">
        <f t="shared" si="50"/>
        <v>Average Result</v>
      </c>
      <c r="AH76" s="40"/>
      <c r="AI76" s="53" t="str">
        <f>IF(F76="0","0",LOOKUP(F76,{0,1,2,3,"3.5",4,5},{"F","D","C","B","A-","A","A+"}))</f>
        <v>A</v>
      </c>
      <c r="AJ76" s="53" t="str">
        <f>IF(H76="0","0",LOOKUP(H76,{0,1,2,3,"3.5",4,5},{"F","D","C","B","A-","A","A+"}))</f>
        <v>A-</v>
      </c>
      <c r="AK76" s="53" t="str">
        <f>IF(L76="0","0",LOOKUP(L76,{0,1,2,3,"3.5",4,5},{"F","D","C","B","A-","A","A+"}))</f>
        <v>A-</v>
      </c>
      <c r="AL76" s="53" t="str">
        <f>IF(P76="0","0",LOOKUP(P76,{0,1,2,3,"3.5",4,5},{"F","D","C","B","A-","A","A+"}))</f>
        <v>A-</v>
      </c>
      <c r="AM76" s="53" t="str">
        <f>IF(T76="0","0",LOOKUP(T76,{0,1,2,3,"3.5",4,5},{"F","D","C","B","A-","A","A+"}))</f>
        <v>B</v>
      </c>
      <c r="AN76" s="53" t="str">
        <f>IF(X76="0","0",LOOKUP(X76,{0,1,2,3,"3.5",4,5},{"F","D","C","B","A-","A","A+"}))</f>
        <v>D</v>
      </c>
      <c r="AO76" s="53" t="str">
        <f>IF(AB76="0","0",LOOKUP(AB76,{0,1,2,3,"3.5",4,5},{"F","D","C","B","A-","A","A+"}))</f>
        <v>A-</v>
      </c>
      <c r="AP76" s="54">
        <f t="shared" si="51"/>
        <v>347</v>
      </c>
    </row>
    <row r="77" spans="1:42" ht="19.5" customHeight="1" x14ac:dyDescent="0.25">
      <c r="A77" s="86">
        <v>1075</v>
      </c>
      <c r="B77" s="87" t="s">
        <v>161</v>
      </c>
      <c r="C77" s="79">
        <v>44</v>
      </c>
      <c r="D77" s="79">
        <v>25</v>
      </c>
      <c r="E77" s="62">
        <f t="shared" si="43"/>
        <v>69</v>
      </c>
      <c r="F77" s="62" t="str">
        <f>IF(E77="0","0",LOOKUP(E77,{0,33,40,50,60,70,80},{0,1,2,3,"3.5",4,5}))</f>
        <v>3.5</v>
      </c>
      <c r="G77" s="59">
        <v>62</v>
      </c>
      <c r="H77" s="62" t="str">
        <f>IF(G77="0","0",LOOKUP(G77,{0,33,40,50,60,70,80},{0,1,2,3,"3.5",4,5}))</f>
        <v>3.5</v>
      </c>
      <c r="I77" s="79">
        <v>34</v>
      </c>
      <c r="J77" s="79">
        <v>19</v>
      </c>
      <c r="K77" s="62">
        <f t="shared" si="44"/>
        <v>53</v>
      </c>
      <c r="L77" s="62">
        <f>IF(K77="0","0",LOOKUP(K77,{0,25,30,37,45,52,60},{0,1,2,3,"3.5",4,5}))</f>
        <v>4</v>
      </c>
      <c r="M77" s="79">
        <v>26</v>
      </c>
      <c r="N77" s="79">
        <v>21</v>
      </c>
      <c r="O77" s="59">
        <f t="shared" si="45"/>
        <v>47</v>
      </c>
      <c r="P77" s="59" t="str">
        <f>IF(O77="0","0",LOOKUP(O77,{0,25,30,37,45,52,60},{0,1,2,3,"3.5",4,5}))</f>
        <v>3.5</v>
      </c>
      <c r="Q77" s="59">
        <v>23</v>
      </c>
      <c r="R77" s="59">
        <v>16</v>
      </c>
      <c r="S77" s="59">
        <f t="shared" si="46"/>
        <v>39</v>
      </c>
      <c r="T77" s="59">
        <f>IF(S77="0","0",LOOKUP(S77,{0,25,30,37,45,52,60},{0,1,2,3,"3.5",4,5}))</f>
        <v>3</v>
      </c>
      <c r="U77" s="79">
        <v>18</v>
      </c>
      <c r="V77" s="79">
        <v>9</v>
      </c>
      <c r="W77" s="59">
        <f t="shared" si="47"/>
        <v>27</v>
      </c>
      <c r="X77" s="59">
        <f>IF(W77="0","0",LOOKUP(W77,{0,25,30,37,45,52,60},{0,1,2,3,"3.5",4,5}))</f>
        <v>1</v>
      </c>
      <c r="Y77" s="79">
        <v>26</v>
      </c>
      <c r="Z77" s="79">
        <v>14</v>
      </c>
      <c r="AA77" s="59">
        <f t="shared" si="48"/>
        <v>40</v>
      </c>
      <c r="AB77" s="59">
        <f>IF(AA77="0","0",LOOKUP(AA77,{0,25,30,37,45,52,60},{0,1,2,3,"3.5",4,5}))</f>
        <v>3</v>
      </c>
      <c r="AC77" s="59" t="s">
        <v>786</v>
      </c>
      <c r="AD77" s="82">
        <f>IF(ISBLANK(AB77)," ",IF(AB77="0","0",LOOKUP(AB77,{0,1,2,3,"3.5",4,5},{0,0,0,1,"1.5",2,3})))</f>
        <v>1</v>
      </c>
      <c r="AE77" s="77">
        <f t="shared" si="55"/>
        <v>3.25</v>
      </c>
      <c r="AF77" s="82" t="str">
        <f t="shared" si="49"/>
        <v>B</v>
      </c>
      <c r="AG77" s="85" t="str">
        <f t="shared" si="50"/>
        <v>Average Result</v>
      </c>
      <c r="AH77" s="40"/>
      <c r="AI77" s="53" t="str">
        <f>IF(F77="0","0",LOOKUP(F77,{0,1,2,3,"3.5",4,5},{"F","D","C","B","A-","A","A+"}))</f>
        <v>A-</v>
      </c>
      <c r="AJ77" s="53" t="str">
        <f>IF(H77="0","0",LOOKUP(H77,{0,1,2,3,"3.5",4,5},{"F","D","C","B","A-","A","A+"}))</f>
        <v>A-</v>
      </c>
      <c r="AK77" s="53" t="str">
        <f>IF(L77="0","0",LOOKUP(L77,{0,1,2,3,"3.5",4,5},{"F","D","C","B","A-","A","A+"}))</f>
        <v>A</v>
      </c>
      <c r="AL77" s="53" t="str">
        <f>IF(P77="0","0",LOOKUP(P77,{0,1,2,3,"3.5",4,5},{"F","D","C","B","A-","A","A+"}))</f>
        <v>A-</v>
      </c>
      <c r="AM77" s="53" t="str">
        <f>IF(T77="0","0",LOOKUP(T77,{0,1,2,3,"3.5",4,5},{"F","D","C","B","A-","A","A+"}))</f>
        <v>B</v>
      </c>
      <c r="AN77" s="53" t="str">
        <f>IF(X77="0","0",LOOKUP(X77,{0,1,2,3,"3.5",4,5},{"F","D","C","B","A-","A","A+"}))</f>
        <v>D</v>
      </c>
      <c r="AO77" s="53" t="str">
        <f>IF(AB77="0","0",LOOKUP(AB77,{0,1,2,3,"3.5",4,5},{"F","D","C","B","A-","A","A+"}))</f>
        <v>B</v>
      </c>
      <c r="AP77" s="54">
        <f t="shared" si="51"/>
        <v>337</v>
      </c>
    </row>
    <row r="78" spans="1:42" ht="19.5" customHeight="1" x14ac:dyDescent="0.25">
      <c r="A78" s="86">
        <v>1076</v>
      </c>
      <c r="B78" s="87" t="s">
        <v>162</v>
      </c>
      <c r="C78" s="79">
        <v>37</v>
      </c>
      <c r="D78" s="79">
        <v>22</v>
      </c>
      <c r="E78" s="62">
        <f t="shared" si="43"/>
        <v>59</v>
      </c>
      <c r="F78" s="62">
        <f>IF(E78="0","0",LOOKUP(E78,{0,33,40,50,60,70,80},{0,1,2,3,"3.5",4,5}))</f>
        <v>3</v>
      </c>
      <c r="G78" s="59">
        <v>50</v>
      </c>
      <c r="H78" s="62">
        <f>IF(G78="0","0",LOOKUP(G78,{0,33,40,50,60,70,80},{0,1,2,3,"3.5",4,5}))</f>
        <v>3</v>
      </c>
      <c r="I78" s="79">
        <v>27</v>
      </c>
      <c r="J78" s="79">
        <v>16</v>
      </c>
      <c r="K78" s="62">
        <f t="shared" si="44"/>
        <v>43</v>
      </c>
      <c r="L78" s="62">
        <f>IF(K78="0","0",LOOKUP(K78,{0,25,30,37,45,52,60},{0,1,2,3,"3.5",4,5}))</f>
        <v>3</v>
      </c>
      <c r="M78" s="79">
        <v>19</v>
      </c>
      <c r="N78" s="79">
        <v>17</v>
      </c>
      <c r="O78" s="59">
        <f t="shared" si="45"/>
        <v>36</v>
      </c>
      <c r="P78" s="59">
        <f>IF(O78="0","0",LOOKUP(O78,{0,25,30,37,45,52,60},{0,1,2,3,"3.5",4,5}))</f>
        <v>2</v>
      </c>
      <c r="Q78" s="59">
        <v>23</v>
      </c>
      <c r="R78" s="59">
        <v>15</v>
      </c>
      <c r="S78" s="59">
        <f t="shared" si="46"/>
        <v>38</v>
      </c>
      <c r="T78" s="59">
        <f>IF(S78="0","0",LOOKUP(S78,{0,25,30,37,45,52,60},{0,1,2,3,"3.5",4,5}))</f>
        <v>3</v>
      </c>
      <c r="U78" s="79">
        <v>5</v>
      </c>
      <c r="V78" s="79">
        <v>11</v>
      </c>
      <c r="W78" s="59">
        <f t="shared" si="47"/>
        <v>0</v>
      </c>
      <c r="X78" s="59">
        <f>IF(W78="0","0",LOOKUP(W78,{0,25,30,37,45,52,60},{0,1,2,3,"3.5",4,5}))</f>
        <v>0</v>
      </c>
      <c r="Y78" s="79">
        <v>18</v>
      </c>
      <c r="Z78" s="79">
        <v>14</v>
      </c>
      <c r="AA78" s="59">
        <f t="shared" si="48"/>
        <v>32</v>
      </c>
      <c r="AB78" s="59">
        <f>IF(AA78="0","0",LOOKUP(AA78,{0,25,30,37,45,52,60},{0,1,2,3,"3.5",4,5}))</f>
        <v>2</v>
      </c>
      <c r="AC78" s="59" t="s">
        <v>785</v>
      </c>
      <c r="AD78" s="82">
        <f>IF(ISBLANK(X78)," ",IF(X78="0","0",LOOKUP(X78,{0,1,2,3,"3.5",4,5},{0,0,0,1,"1.5",2,3})))</f>
        <v>0</v>
      </c>
      <c r="AE78" s="77">
        <f t="shared" ref="AE78:AE79" si="56">IF(OR((F78=0),(H78=0),(L78=0),(P78=0),(T78=0),(AB78=0)),0,SUM(F78+H78+L78+P78+T78+AB78+AD78)/6)</f>
        <v>2.6666666666666665</v>
      </c>
      <c r="AF78" s="82" t="str">
        <f t="shared" si="49"/>
        <v>C</v>
      </c>
      <c r="AG78" s="85" t="str">
        <f t="shared" si="50"/>
        <v>Bellow Average Result</v>
      </c>
      <c r="AH78" s="40"/>
      <c r="AI78" s="53" t="str">
        <f>IF(F78="0","0",LOOKUP(F78,{0,1,2,3,"3.5",4,5},{"F","D","C","B","A-","A","A+"}))</f>
        <v>B</v>
      </c>
      <c r="AJ78" s="53" t="str">
        <f>IF(H78="0","0",LOOKUP(H78,{0,1,2,3,"3.5",4,5},{"F","D","C","B","A-","A","A+"}))</f>
        <v>B</v>
      </c>
      <c r="AK78" s="53" t="str">
        <f>IF(L78="0","0",LOOKUP(L78,{0,1,2,3,"3.5",4,5},{"F","D","C","B","A-","A","A+"}))</f>
        <v>B</v>
      </c>
      <c r="AL78" s="53" t="str">
        <f>IF(P78="0","0",LOOKUP(P78,{0,1,2,3,"3.5",4,5},{"F","D","C","B","A-","A","A+"}))</f>
        <v>C</v>
      </c>
      <c r="AM78" s="53" t="str">
        <f>IF(T78="0","0",LOOKUP(T78,{0,1,2,3,"3.5",4,5},{"F","D","C","B","A-","A","A+"}))</f>
        <v>B</v>
      </c>
      <c r="AN78" s="53" t="str">
        <f>IF(X78="0","0",LOOKUP(X78,{0,1,2,3,"3.5",4,5},{"F","D","C","B","A-","A","A+"}))</f>
        <v>F</v>
      </c>
      <c r="AO78" s="53" t="str">
        <f>IF(AB78="0","0",LOOKUP(AB78,{0,1,2,3,"3.5",4,5},{"F","D","C","B","A-","A","A+"}))</f>
        <v>C</v>
      </c>
      <c r="AP78" s="54">
        <f t="shared" si="51"/>
        <v>258</v>
      </c>
    </row>
    <row r="79" spans="1:42" ht="19.5" customHeight="1" x14ac:dyDescent="0.25">
      <c r="A79" s="86">
        <v>1077</v>
      </c>
      <c r="B79" s="87" t="s">
        <v>163</v>
      </c>
      <c r="C79" s="79">
        <v>42</v>
      </c>
      <c r="D79" s="79">
        <v>22</v>
      </c>
      <c r="E79" s="62">
        <f t="shared" si="43"/>
        <v>64</v>
      </c>
      <c r="F79" s="62" t="str">
        <f>IF(E79="0","0",LOOKUP(E79,{0,33,40,50,60,70,80},{0,1,2,3,"3.5",4,5}))</f>
        <v>3.5</v>
      </c>
      <c r="G79" s="59">
        <v>62</v>
      </c>
      <c r="H79" s="62" t="str">
        <f>IF(G79="0","0",LOOKUP(G79,{0,33,40,50,60,70,80},{0,1,2,3,"3.5",4,5}))</f>
        <v>3.5</v>
      </c>
      <c r="I79" s="79">
        <v>32</v>
      </c>
      <c r="J79" s="79">
        <v>17</v>
      </c>
      <c r="K79" s="62">
        <f t="shared" si="44"/>
        <v>49</v>
      </c>
      <c r="L79" s="62" t="str">
        <f>IF(K79="0","0",LOOKUP(K79,{0,25,30,37,45,52,60},{0,1,2,3,"3.5",4,5}))</f>
        <v>3.5</v>
      </c>
      <c r="M79" s="79">
        <v>29</v>
      </c>
      <c r="N79" s="79">
        <v>15</v>
      </c>
      <c r="O79" s="59">
        <f t="shared" si="45"/>
        <v>44</v>
      </c>
      <c r="P79" s="59">
        <f>IF(O79="0","0",LOOKUP(O79,{0,25,30,37,45,52,60},{0,1,2,3,"3.5",4,5}))</f>
        <v>3</v>
      </c>
      <c r="Q79" s="59">
        <v>36</v>
      </c>
      <c r="R79" s="59">
        <v>17</v>
      </c>
      <c r="S79" s="59">
        <f t="shared" si="46"/>
        <v>53</v>
      </c>
      <c r="T79" s="59">
        <f>IF(S79="0","0",LOOKUP(S79,{0,25,30,37,45,52,60},{0,1,2,3,"3.5",4,5}))</f>
        <v>4</v>
      </c>
      <c r="U79" s="79">
        <v>28</v>
      </c>
      <c r="V79" s="79">
        <v>15</v>
      </c>
      <c r="W79" s="59">
        <f t="shared" si="47"/>
        <v>43</v>
      </c>
      <c r="X79" s="59">
        <f>IF(W79="0","0",LOOKUP(W79,{0,25,30,37,45,52,60},{0,1,2,3,"3.5",4,5}))</f>
        <v>3</v>
      </c>
      <c r="Y79" s="79">
        <v>27</v>
      </c>
      <c r="Z79" s="79">
        <v>11</v>
      </c>
      <c r="AA79" s="59">
        <f t="shared" si="48"/>
        <v>38</v>
      </c>
      <c r="AB79" s="59">
        <f>IF(AA79="0","0",LOOKUP(AA79,{0,25,30,37,45,52,60},{0,1,2,3,"3.5",4,5}))</f>
        <v>3</v>
      </c>
      <c r="AC79" s="59" t="s">
        <v>785</v>
      </c>
      <c r="AD79" s="82">
        <f>IF(ISBLANK(X79)," ",IF(X79="0","0",LOOKUP(X79,{0,1,2,3,"3.5",4,5},{0,0,0,1,"1.5",2,3})))</f>
        <v>1</v>
      </c>
      <c r="AE79" s="77">
        <f t="shared" si="56"/>
        <v>3.5833333333333335</v>
      </c>
      <c r="AF79" s="82" t="str">
        <f t="shared" si="49"/>
        <v>A-</v>
      </c>
      <c r="AG79" s="85" t="str">
        <f t="shared" si="50"/>
        <v>Good Result</v>
      </c>
      <c r="AH79" s="40"/>
      <c r="AI79" s="53" t="str">
        <f>IF(F79="0","0",LOOKUP(F79,{0,1,2,3,"3.5",4,5},{"F","D","C","B","A-","A","A+"}))</f>
        <v>A-</v>
      </c>
      <c r="AJ79" s="53" t="str">
        <f>IF(H79="0","0",LOOKUP(H79,{0,1,2,3,"3.5",4,5},{"F","D","C","B","A-","A","A+"}))</f>
        <v>A-</v>
      </c>
      <c r="AK79" s="53" t="str">
        <f>IF(L79="0","0",LOOKUP(L79,{0,1,2,3,"3.5",4,5},{"F","D","C","B","A-","A","A+"}))</f>
        <v>A-</v>
      </c>
      <c r="AL79" s="53" t="str">
        <f>IF(P79="0","0",LOOKUP(P79,{0,1,2,3,"3.5",4,5},{"F","D","C","B","A-","A","A+"}))</f>
        <v>B</v>
      </c>
      <c r="AM79" s="53" t="str">
        <f>IF(T79="0","0",LOOKUP(T79,{0,1,2,3,"3.5",4,5},{"F","D","C","B","A-","A","A+"}))</f>
        <v>A</v>
      </c>
      <c r="AN79" s="53" t="str">
        <f>IF(X79="0","0",LOOKUP(X79,{0,1,2,3,"3.5",4,5},{"F","D","C","B","A-","A","A+"}))</f>
        <v>B</v>
      </c>
      <c r="AO79" s="53" t="str">
        <f>IF(AB79="0","0",LOOKUP(AB79,{0,1,2,3,"3.5",4,5},{"F","D","C","B","A-","A","A+"}))</f>
        <v>B</v>
      </c>
      <c r="AP79" s="54">
        <f t="shared" si="51"/>
        <v>353</v>
      </c>
    </row>
    <row r="80" spans="1:42" ht="19.5" customHeight="1" x14ac:dyDescent="0.25">
      <c r="A80" s="86">
        <v>1078</v>
      </c>
      <c r="B80" s="87" t="s">
        <v>164</v>
      </c>
      <c r="C80" s="79">
        <v>45</v>
      </c>
      <c r="D80" s="79">
        <v>22</v>
      </c>
      <c r="E80" s="62">
        <f t="shared" si="43"/>
        <v>67</v>
      </c>
      <c r="F80" s="62" t="str">
        <f>IF(E80="0","0",LOOKUP(E80,{0,33,40,50,60,70,80},{0,1,2,3,"3.5",4,5}))</f>
        <v>3.5</v>
      </c>
      <c r="G80" s="59">
        <v>64</v>
      </c>
      <c r="H80" s="62" t="str">
        <f>IF(G80="0","0",LOOKUP(G80,{0,33,40,50,60,70,80},{0,1,2,3,"3.5",4,5}))</f>
        <v>3.5</v>
      </c>
      <c r="I80" s="79">
        <v>36</v>
      </c>
      <c r="J80" s="79">
        <v>19</v>
      </c>
      <c r="K80" s="62">
        <f t="shared" si="44"/>
        <v>55</v>
      </c>
      <c r="L80" s="62">
        <f>IF(K80="0","0",LOOKUP(K80,{0,25,30,37,45,52,60},{0,1,2,3,"3.5",4,5}))</f>
        <v>4</v>
      </c>
      <c r="M80" s="79">
        <v>41</v>
      </c>
      <c r="N80" s="79">
        <v>15</v>
      </c>
      <c r="O80" s="59">
        <f t="shared" si="45"/>
        <v>56</v>
      </c>
      <c r="P80" s="59">
        <f>IF(O80="0","0",LOOKUP(O80,{0,25,30,37,45,52,60},{0,1,2,3,"3.5",4,5}))</f>
        <v>4</v>
      </c>
      <c r="Q80" s="59">
        <v>37</v>
      </c>
      <c r="R80" s="59">
        <v>14</v>
      </c>
      <c r="S80" s="59">
        <f t="shared" si="46"/>
        <v>51</v>
      </c>
      <c r="T80" s="59" t="str">
        <f>IF(S80="0","0",LOOKUP(S80,{0,25,30,37,45,52,60},{0,1,2,3,"3.5",4,5}))</f>
        <v>3.5</v>
      </c>
      <c r="U80" s="79">
        <v>27</v>
      </c>
      <c r="V80" s="79">
        <v>15</v>
      </c>
      <c r="W80" s="59">
        <f t="shared" si="47"/>
        <v>42</v>
      </c>
      <c r="X80" s="59">
        <f>IF(W80="0","0",LOOKUP(W80,{0,25,30,37,45,52,60},{0,1,2,3,"3.5",4,5}))</f>
        <v>3</v>
      </c>
      <c r="Y80" s="79">
        <v>28</v>
      </c>
      <c r="Z80" s="79">
        <v>14</v>
      </c>
      <c r="AA80" s="59">
        <f t="shared" si="48"/>
        <v>42</v>
      </c>
      <c r="AB80" s="59">
        <f>IF(AA80="0","0",LOOKUP(AA80,{0,25,30,37,45,52,60},{0,1,2,3,"3.5",4,5}))</f>
        <v>3</v>
      </c>
      <c r="AC80" s="59" t="s">
        <v>786</v>
      </c>
      <c r="AD80" s="82">
        <f>IF(ISBLANK(AB80)," ",IF(AB80="0","0",LOOKUP(AB80,{0,1,2,3,"3.5",4,5},{0,0,0,1,"1.5",2,3})))</f>
        <v>1</v>
      </c>
      <c r="AE80" s="77">
        <f t="shared" ref="AE80:AE82" si="57">IF(OR((F80=0),(H80=0),(L80=0),(P80=0),(T80=0),(X80=0)),0,SUM(F80+H80+L80+P80+T80+X80+AD80)/6)</f>
        <v>3.75</v>
      </c>
      <c r="AF80" s="82" t="str">
        <f t="shared" si="49"/>
        <v>A-</v>
      </c>
      <c r="AG80" s="85" t="str">
        <f t="shared" si="50"/>
        <v>Good Result</v>
      </c>
      <c r="AH80" s="40"/>
      <c r="AI80" s="53" t="str">
        <f>IF(F80="0","0",LOOKUP(F80,{0,1,2,3,"3.5",4,5},{"F","D","C","B","A-","A","A+"}))</f>
        <v>A-</v>
      </c>
      <c r="AJ80" s="53" t="str">
        <f>IF(H80="0","0",LOOKUP(H80,{0,1,2,3,"3.5",4,5},{"F","D","C","B","A-","A","A+"}))</f>
        <v>A-</v>
      </c>
      <c r="AK80" s="53" t="str">
        <f>IF(L80="0","0",LOOKUP(L80,{0,1,2,3,"3.5",4,5},{"F","D","C","B","A-","A","A+"}))</f>
        <v>A</v>
      </c>
      <c r="AL80" s="53" t="str">
        <f>IF(P80="0","0",LOOKUP(P80,{0,1,2,3,"3.5",4,5},{"F","D","C","B","A-","A","A+"}))</f>
        <v>A</v>
      </c>
      <c r="AM80" s="53" t="str">
        <f>IF(T80="0","0",LOOKUP(T80,{0,1,2,3,"3.5",4,5},{"F","D","C","B","A-","A","A+"}))</f>
        <v>A-</v>
      </c>
      <c r="AN80" s="53" t="str">
        <f>IF(X80="0","0",LOOKUP(X80,{0,1,2,3,"3.5",4,5},{"F","D","C","B","A-","A","A+"}))</f>
        <v>B</v>
      </c>
      <c r="AO80" s="53" t="str">
        <f>IF(AB80="0","0",LOOKUP(AB80,{0,1,2,3,"3.5",4,5},{"F","D","C","B","A-","A","A+"}))</f>
        <v>B</v>
      </c>
      <c r="AP80" s="54">
        <f t="shared" si="51"/>
        <v>377</v>
      </c>
    </row>
    <row r="81" spans="1:42" ht="19.5" customHeight="1" x14ac:dyDescent="0.25">
      <c r="A81" s="86">
        <v>1079</v>
      </c>
      <c r="B81" s="87" t="s">
        <v>165</v>
      </c>
      <c r="C81" s="79">
        <v>39</v>
      </c>
      <c r="D81" s="79">
        <v>22</v>
      </c>
      <c r="E81" s="62">
        <f t="shared" si="43"/>
        <v>61</v>
      </c>
      <c r="F81" s="62" t="str">
        <f>IF(E81="0","0",LOOKUP(E81,{0,33,40,50,60,70,80},{0,1,2,3,"3.5",4,5}))</f>
        <v>3.5</v>
      </c>
      <c r="G81" s="59">
        <v>53</v>
      </c>
      <c r="H81" s="62">
        <f>IF(G81="0","0",LOOKUP(G81,{0,33,40,50,60,70,80},{0,1,2,3,"3.5",4,5}))</f>
        <v>3</v>
      </c>
      <c r="I81" s="79">
        <v>23</v>
      </c>
      <c r="J81" s="79">
        <v>19</v>
      </c>
      <c r="K81" s="62">
        <f t="shared" si="44"/>
        <v>42</v>
      </c>
      <c r="L81" s="62">
        <f>IF(K81="0","0",LOOKUP(K81,{0,25,30,37,45,52,60},{0,1,2,3,"3.5",4,5}))</f>
        <v>3</v>
      </c>
      <c r="M81" s="79">
        <v>40</v>
      </c>
      <c r="N81" s="79">
        <v>15</v>
      </c>
      <c r="O81" s="59">
        <f t="shared" si="45"/>
        <v>55</v>
      </c>
      <c r="P81" s="59">
        <f>IF(O81="0","0",LOOKUP(O81,{0,25,30,37,45,52,60},{0,1,2,3,"3.5",4,5}))</f>
        <v>4</v>
      </c>
      <c r="Q81" s="59">
        <v>30</v>
      </c>
      <c r="R81" s="59">
        <v>14</v>
      </c>
      <c r="S81" s="59">
        <f t="shared" si="46"/>
        <v>44</v>
      </c>
      <c r="T81" s="59">
        <f>IF(S81="0","0",LOOKUP(S81,{0,25,30,37,45,52,60},{0,1,2,3,"3.5",4,5}))</f>
        <v>3</v>
      </c>
      <c r="U81" s="79">
        <v>17</v>
      </c>
      <c r="V81" s="79">
        <v>13</v>
      </c>
      <c r="W81" s="59">
        <f t="shared" si="47"/>
        <v>30</v>
      </c>
      <c r="X81" s="59">
        <f>IF(W81="0","0",LOOKUP(W81,{0,25,30,37,45,52,60},{0,1,2,3,"3.5",4,5}))</f>
        <v>2</v>
      </c>
      <c r="Y81" s="79">
        <v>12</v>
      </c>
      <c r="Z81" s="79">
        <v>6</v>
      </c>
      <c r="AA81" s="59">
        <f t="shared" si="48"/>
        <v>0</v>
      </c>
      <c r="AB81" s="59">
        <f>IF(AA81="0","0",LOOKUP(AA81,{0,25,30,37,45,52,60},{0,1,2,3,"3.5",4,5}))</f>
        <v>0</v>
      </c>
      <c r="AC81" s="59" t="s">
        <v>786</v>
      </c>
      <c r="AD81" s="82">
        <f>IF(ISBLANK(AB81)," ",IF(AB81="0","0",LOOKUP(AB81,{0,1,2,3,"3.5",4,5},{0,0,0,1,"1.5",2,3})))</f>
        <v>0</v>
      </c>
      <c r="AE81" s="77">
        <f t="shared" si="57"/>
        <v>3.0833333333333335</v>
      </c>
      <c r="AF81" s="82" t="str">
        <f t="shared" si="49"/>
        <v>B</v>
      </c>
      <c r="AG81" s="85" t="str">
        <f t="shared" si="50"/>
        <v>Average Result</v>
      </c>
      <c r="AH81" s="40"/>
      <c r="AI81" s="53" t="str">
        <f>IF(F81="0","0",LOOKUP(F81,{0,1,2,3,"3.5",4,5},{"F","D","C","B","A-","A","A+"}))</f>
        <v>A-</v>
      </c>
      <c r="AJ81" s="53" t="str">
        <f>IF(H81="0","0",LOOKUP(H81,{0,1,2,3,"3.5",4,5},{"F","D","C","B","A-","A","A+"}))</f>
        <v>B</v>
      </c>
      <c r="AK81" s="53" t="str">
        <f>IF(L81="0","0",LOOKUP(L81,{0,1,2,3,"3.5",4,5},{"F","D","C","B","A-","A","A+"}))</f>
        <v>B</v>
      </c>
      <c r="AL81" s="53" t="str">
        <f>IF(P81="0","0",LOOKUP(P81,{0,1,2,3,"3.5",4,5},{"F","D","C","B","A-","A","A+"}))</f>
        <v>A</v>
      </c>
      <c r="AM81" s="53" t="str">
        <f>IF(T81="0","0",LOOKUP(T81,{0,1,2,3,"3.5",4,5},{"F","D","C","B","A-","A","A+"}))</f>
        <v>B</v>
      </c>
      <c r="AN81" s="53" t="str">
        <f>IF(X81="0","0",LOOKUP(X81,{0,1,2,3,"3.5",4,5},{"F","D","C","B","A-","A","A+"}))</f>
        <v>C</v>
      </c>
      <c r="AO81" s="53" t="str">
        <f>IF(AB81="0","0",LOOKUP(AB81,{0,1,2,3,"3.5",4,5},{"F","D","C","B","A-","A","A+"}))</f>
        <v>F</v>
      </c>
      <c r="AP81" s="54">
        <f t="shared" si="51"/>
        <v>285</v>
      </c>
    </row>
    <row r="82" spans="1:42" ht="19.5" customHeight="1" x14ac:dyDescent="0.25">
      <c r="A82" s="86">
        <v>1080</v>
      </c>
      <c r="B82" s="87" t="s">
        <v>166</v>
      </c>
      <c r="C82" s="79">
        <v>39</v>
      </c>
      <c r="D82" s="79">
        <v>24</v>
      </c>
      <c r="E82" s="62">
        <f t="shared" si="43"/>
        <v>63</v>
      </c>
      <c r="F82" s="62" t="str">
        <f>IF(E82="0","0",LOOKUP(E82,{0,33,40,50,60,70,80},{0,1,2,3,"3.5",4,5}))</f>
        <v>3.5</v>
      </c>
      <c r="G82" s="59">
        <v>80</v>
      </c>
      <c r="H82" s="62">
        <f>IF(G82="0","0",LOOKUP(G82,{0,33,40,50,60,70,80},{0,1,2,3,"3.5",4,5}))</f>
        <v>5</v>
      </c>
      <c r="I82" s="79">
        <v>21</v>
      </c>
      <c r="J82" s="79">
        <v>17</v>
      </c>
      <c r="K82" s="62">
        <f t="shared" si="44"/>
        <v>38</v>
      </c>
      <c r="L82" s="62">
        <f>IF(K82="0","0",LOOKUP(K82,{0,25,30,37,45,52,60},{0,1,2,3,"3.5",4,5}))</f>
        <v>3</v>
      </c>
      <c r="M82" s="79">
        <v>25</v>
      </c>
      <c r="N82" s="79">
        <v>14</v>
      </c>
      <c r="O82" s="59">
        <f t="shared" si="45"/>
        <v>39</v>
      </c>
      <c r="P82" s="59">
        <f>IF(O82="0","0",LOOKUP(O82,{0,25,30,37,45,52,60},{0,1,2,3,"3.5",4,5}))</f>
        <v>3</v>
      </c>
      <c r="Q82" s="59">
        <v>26</v>
      </c>
      <c r="R82" s="59">
        <v>14</v>
      </c>
      <c r="S82" s="59">
        <f t="shared" si="46"/>
        <v>40</v>
      </c>
      <c r="T82" s="59">
        <f>IF(S82="0","0",LOOKUP(S82,{0,25,30,37,45,52,60},{0,1,2,3,"3.5",4,5}))</f>
        <v>3</v>
      </c>
      <c r="U82" s="79">
        <v>14</v>
      </c>
      <c r="V82" s="79">
        <v>16</v>
      </c>
      <c r="W82" s="59">
        <f t="shared" si="47"/>
        <v>30</v>
      </c>
      <c r="X82" s="59">
        <f>IF(W82="0","0",LOOKUP(W82,{0,25,30,37,45,52,60},{0,1,2,3,"3.5",4,5}))</f>
        <v>2</v>
      </c>
      <c r="Y82" s="79">
        <v>19</v>
      </c>
      <c r="Z82" s="79">
        <v>16</v>
      </c>
      <c r="AA82" s="59">
        <f t="shared" si="48"/>
        <v>35</v>
      </c>
      <c r="AB82" s="59">
        <f>IF(AA82="0","0",LOOKUP(AA82,{0,25,30,37,45,52,60},{0,1,2,3,"3.5",4,5}))</f>
        <v>2</v>
      </c>
      <c r="AC82" s="59" t="s">
        <v>786</v>
      </c>
      <c r="AD82" s="82">
        <f>IF(ISBLANK(AB82)," ",IF(AB82="0","0",LOOKUP(AB82,{0,1,2,3,"3.5",4,5},{0,0,0,1,"1.5",2,3})))</f>
        <v>0</v>
      </c>
      <c r="AE82" s="77">
        <f t="shared" si="57"/>
        <v>3.25</v>
      </c>
      <c r="AF82" s="82" t="str">
        <f t="shared" si="49"/>
        <v>B</v>
      </c>
      <c r="AG82" s="85" t="str">
        <f t="shared" si="50"/>
        <v>Average Result</v>
      </c>
      <c r="AH82" s="40"/>
      <c r="AI82" s="53" t="str">
        <f>IF(F82="0","0",LOOKUP(F82,{0,1,2,3,"3.5",4,5},{"F","D","C","B","A-","A","A+"}))</f>
        <v>A-</v>
      </c>
      <c r="AJ82" s="53" t="str">
        <f>IF(H82="0","0",LOOKUP(H82,{0,1,2,3,"3.5",4,5},{"F","D","C","B","A-","A","A+"}))</f>
        <v>A+</v>
      </c>
      <c r="AK82" s="53" t="str">
        <f>IF(L82="0","0",LOOKUP(L82,{0,1,2,3,"3.5",4,5},{"F","D","C","B","A-","A","A+"}))</f>
        <v>B</v>
      </c>
      <c r="AL82" s="53" t="str">
        <f>IF(P82="0","0",LOOKUP(P82,{0,1,2,3,"3.5",4,5},{"F","D","C","B","A-","A","A+"}))</f>
        <v>B</v>
      </c>
      <c r="AM82" s="53" t="str">
        <f>IF(T82="0","0",LOOKUP(T82,{0,1,2,3,"3.5",4,5},{"F","D","C","B","A-","A","A+"}))</f>
        <v>B</v>
      </c>
      <c r="AN82" s="53" t="str">
        <f>IF(X82="0","0",LOOKUP(X82,{0,1,2,3,"3.5",4,5},{"F","D","C","B","A-","A","A+"}))</f>
        <v>C</v>
      </c>
      <c r="AO82" s="53" t="str">
        <f>IF(AB82="0","0",LOOKUP(AB82,{0,1,2,3,"3.5",4,5},{"F","D","C","B","A-","A","A+"}))</f>
        <v>C</v>
      </c>
      <c r="AP82" s="54">
        <f t="shared" si="51"/>
        <v>325</v>
      </c>
    </row>
    <row r="83" spans="1:42" ht="19.5" customHeight="1" x14ac:dyDescent="0.25">
      <c r="A83" s="86">
        <v>1081</v>
      </c>
      <c r="B83" s="87" t="s">
        <v>167</v>
      </c>
      <c r="C83" s="79">
        <v>43</v>
      </c>
      <c r="D83" s="79">
        <v>20</v>
      </c>
      <c r="E83" s="62">
        <f t="shared" si="43"/>
        <v>63</v>
      </c>
      <c r="F83" s="62" t="str">
        <f>IF(E83="0","0",LOOKUP(E83,{0,33,40,50,60,70,80},{0,1,2,3,"3.5",4,5}))</f>
        <v>3.5</v>
      </c>
      <c r="G83" s="59">
        <v>48</v>
      </c>
      <c r="H83" s="62">
        <f>IF(G83="0","0",LOOKUP(G83,{0,33,40,50,60,70,80},{0,1,2,3,"3.5",4,5}))</f>
        <v>2</v>
      </c>
      <c r="I83" s="79">
        <v>35</v>
      </c>
      <c r="J83" s="79">
        <v>17</v>
      </c>
      <c r="K83" s="62">
        <f t="shared" si="44"/>
        <v>52</v>
      </c>
      <c r="L83" s="62">
        <f>IF(K83="0","0",LOOKUP(K83,{0,25,30,37,45,52,60},{0,1,2,3,"3.5",4,5}))</f>
        <v>4</v>
      </c>
      <c r="M83" s="79">
        <v>25</v>
      </c>
      <c r="N83" s="79">
        <v>19</v>
      </c>
      <c r="O83" s="59">
        <f t="shared" si="45"/>
        <v>44</v>
      </c>
      <c r="P83" s="59">
        <f>IF(O83="0","0",LOOKUP(O83,{0,25,30,37,45,52,60},{0,1,2,3,"3.5",4,5}))</f>
        <v>3</v>
      </c>
      <c r="Q83" s="59">
        <v>18</v>
      </c>
      <c r="R83" s="59">
        <v>16</v>
      </c>
      <c r="S83" s="59">
        <f t="shared" si="46"/>
        <v>34</v>
      </c>
      <c r="T83" s="59">
        <f>IF(S83="0","0",LOOKUP(S83,{0,25,30,37,45,52,60},{0,1,2,3,"3.5",4,5}))</f>
        <v>2</v>
      </c>
      <c r="U83" s="79">
        <v>8</v>
      </c>
      <c r="V83" s="79">
        <v>15</v>
      </c>
      <c r="W83" s="59">
        <f t="shared" si="47"/>
        <v>0</v>
      </c>
      <c r="X83" s="59">
        <f>IF(W83="0","0",LOOKUP(W83,{0,25,30,37,45,52,60},{0,1,2,3,"3.5",4,5}))</f>
        <v>0</v>
      </c>
      <c r="Y83" s="79">
        <v>21</v>
      </c>
      <c r="Z83" s="79">
        <v>14</v>
      </c>
      <c r="AA83" s="59">
        <f t="shared" si="48"/>
        <v>35</v>
      </c>
      <c r="AB83" s="59">
        <f>IF(AA83="0","0",LOOKUP(AA83,{0,25,30,37,45,52,60},{0,1,2,3,"3.5",4,5}))</f>
        <v>2</v>
      </c>
      <c r="AC83" s="59" t="s">
        <v>785</v>
      </c>
      <c r="AD83" s="82">
        <f>IF(ISBLANK(X83)," ",IF(X83="0","0",LOOKUP(X83,{0,1,2,3,"3.5",4,5},{0,0,0,1,"1.5",2,3})))</f>
        <v>0</v>
      </c>
      <c r="AE83" s="77">
        <f t="shared" ref="AE83:AE84" si="58">IF(OR((F83=0),(H83=0),(L83=0),(P83=0),(T83=0),(AB83=0)),0,SUM(F83+H83+L83+P83+T83+AB83+AD83)/6)</f>
        <v>2.75</v>
      </c>
      <c r="AF83" s="82" t="str">
        <f t="shared" si="49"/>
        <v>C</v>
      </c>
      <c r="AG83" s="85" t="str">
        <f t="shared" si="50"/>
        <v>Bellow Average Result</v>
      </c>
      <c r="AH83" s="40"/>
      <c r="AI83" s="53" t="str">
        <f>IF(F83="0","0",LOOKUP(F83,{0,1,2,3,"3.5",4,5},{"F","D","C","B","A-","A","A+"}))</f>
        <v>A-</v>
      </c>
      <c r="AJ83" s="53" t="str">
        <f>IF(H83="0","0",LOOKUP(H83,{0,1,2,3,"3.5",4,5},{"F","D","C","B","A-","A","A+"}))</f>
        <v>C</v>
      </c>
      <c r="AK83" s="53" t="str">
        <f>IF(L83="0","0",LOOKUP(L83,{0,1,2,3,"3.5",4,5},{"F","D","C","B","A-","A","A+"}))</f>
        <v>A</v>
      </c>
      <c r="AL83" s="53" t="str">
        <f>IF(P83="0","0",LOOKUP(P83,{0,1,2,3,"3.5",4,5},{"F","D","C","B","A-","A","A+"}))</f>
        <v>B</v>
      </c>
      <c r="AM83" s="53" t="str">
        <f>IF(T83="0","0",LOOKUP(T83,{0,1,2,3,"3.5",4,5},{"F","D","C","B","A-","A","A+"}))</f>
        <v>C</v>
      </c>
      <c r="AN83" s="53" t="str">
        <f>IF(X83="0","0",LOOKUP(X83,{0,1,2,3,"3.5",4,5},{"F","D","C","B","A-","A","A+"}))</f>
        <v>F</v>
      </c>
      <c r="AO83" s="53" t="str">
        <f>IF(AB83="0","0",LOOKUP(AB83,{0,1,2,3,"3.5",4,5},{"F","D","C","B","A-","A","A+"}))</f>
        <v>C</v>
      </c>
      <c r="AP83" s="54">
        <f t="shared" si="51"/>
        <v>276</v>
      </c>
    </row>
    <row r="84" spans="1:42" ht="19.5" customHeight="1" x14ac:dyDescent="0.25">
      <c r="A84" s="86">
        <v>1082</v>
      </c>
      <c r="B84" s="87" t="s">
        <v>168</v>
      </c>
      <c r="C84" s="79">
        <v>43</v>
      </c>
      <c r="D84" s="79">
        <v>22</v>
      </c>
      <c r="E84" s="62">
        <f t="shared" si="43"/>
        <v>65</v>
      </c>
      <c r="F84" s="62" t="str">
        <f>IF(E84="0","0",LOOKUP(E84,{0,33,40,50,60,70,80},{0,1,2,3,"3.5",4,5}))</f>
        <v>3.5</v>
      </c>
      <c r="G84" s="59">
        <v>57</v>
      </c>
      <c r="H84" s="62">
        <f>IF(G84="0","0",LOOKUP(G84,{0,33,40,50,60,70,80},{0,1,2,3,"3.5",4,5}))</f>
        <v>3</v>
      </c>
      <c r="I84" s="79">
        <v>24</v>
      </c>
      <c r="J84" s="79">
        <v>17</v>
      </c>
      <c r="K84" s="62">
        <f t="shared" si="44"/>
        <v>41</v>
      </c>
      <c r="L84" s="62">
        <f>IF(K84="0","0",LOOKUP(K84,{0,25,30,37,45,52,60},{0,1,2,3,"3.5",4,5}))</f>
        <v>3</v>
      </c>
      <c r="M84" s="79">
        <v>40</v>
      </c>
      <c r="N84" s="79">
        <v>15</v>
      </c>
      <c r="O84" s="59">
        <f t="shared" si="45"/>
        <v>55</v>
      </c>
      <c r="P84" s="59">
        <f>IF(O84="0","0",LOOKUP(O84,{0,25,30,37,45,52,60},{0,1,2,3,"3.5",4,5}))</f>
        <v>4</v>
      </c>
      <c r="Q84" s="59">
        <v>22</v>
      </c>
      <c r="R84" s="59">
        <v>14</v>
      </c>
      <c r="S84" s="59">
        <f t="shared" si="46"/>
        <v>36</v>
      </c>
      <c r="T84" s="59">
        <f>IF(S84="0","0",LOOKUP(S84,{0,25,30,37,45,52,60},{0,1,2,3,"3.5",4,5}))</f>
        <v>2</v>
      </c>
      <c r="U84" s="79">
        <v>12</v>
      </c>
      <c r="V84" s="79">
        <v>14</v>
      </c>
      <c r="W84" s="59">
        <f t="shared" si="47"/>
        <v>0</v>
      </c>
      <c r="X84" s="59">
        <f>IF(W84="0","0",LOOKUP(W84,{0,25,30,37,45,52,60},{0,1,2,3,"3.5",4,5}))</f>
        <v>0</v>
      </c>
      <c r="Y84" s="79">
        <v>31</v>
      </c>
      <c r="Z84" s="79">
        <v>16</v>
      </c>
      <c r="AA84" s="59">
        <f t="shared" si="48"/>
        <v>47</v>
      </c>
      <c r="AB84" s="59" t="str">
        <f>IF(AA84="0","0",LOOKUP(AA84,{0,25,30,37,45,52,60},{0,1,2,3,"3.5",4,5}))</f>
        <v>3.5</v>
      </c>
      <c r="AC84" s="59" t="s">
        <v>785</v>
      </c>
      <c r="AD84" s="82">
        <f>IF(ISBLANK(X84)," ",IF(X84="0","0",LOOKUP(X84,{0,1,2,3,"3.5",4,5},{0,0,0,1,"1.5",2,3})))</f>
        <v>0</v>
      </c>
      <c r="AE84" s="77">
        <f t="shared" si="58"/>
        <v>3.1666666666666665</v>
      </c>
      <c r="AF84" s="82" t="str">
        <f t="shared" si="49"/>
        <v>B</v>
      </c>
      <c r="AG84" s="85" t="str">
        <f t="shared" si="50"/>
        <v>Average Result</v>
      </c>
      <c r="AH84" s="40"/>
      <c r="AI84" s="53" t="str">
        <f>IF(F84="0","0",LOOKUP(F84,{0,1,2,3,"3.5",4,5},{"F","D","C","B","A-","A","A+"}))</f>
        <v>A-</v>
      </c>
      <c r="AJ84" s="53" t="str">
        <f>IF(H84="0","0",LOOKUP(H84,{0,1,2,3,"3.5",4,5},{"F","D","C","B","A-","A","A+"}))</f>
        <v>B</v>
      </c>
      <c r="AK84" s="53" t="str">
        <f>IF(L84="0","0",LOOKUP(L84,{0,1,2,3,"3.5",4,5},{"F","D","C","B","A-","A","A+"}))</f>
        <v>B</v>
      </c>
      <c r="AL84" s="53" t="str">
        <f>IF(P84="0","0",LOOKUP(P84,{0,1,2,3,"3.5",4,5},{"F","D","C","B","A-","A","A+"}))</f>
        <v>A</v>
      </c>
      <c r="AM84" s="53" t="str">
        <f>IF(T84="0","0",LOOKUP(T84,{0,1,2,3,"3.5",4,5},{"F","D","C","B","A-","A","A+"}))</f>
        <v>C</v>
      </c>
      <c r="AN84" s="53" t="str">
        <f>IF(X84="0","0",LOOKUP(X84,{0,1,2,3,"3.5",4,5},{"F","D","C","B","A-","A","A+"}))</f>
        <v>F</v>
      </c>
      <c r="AO84" s="53" t="str">
        <f>IF(AB84="0","0",LOOKUP(AB84,{0,1,2,3,"3.5",4,5},{"F","D","C","B","A-","A","A+"}))</f>
        <v>A-</v>
      </c>
      <c r="AP84" s="54">
        <f t="shared" si="51"/>
        <v>301</v>
      </c>
    </row>
    <row r="85" spans="1:42" ht="19.5" customHeight="1" x14ac:dyDescent="0.25">
      <c r="A85" s="86">
        <v>1083</v>
      </c>
      <c r="B85" s="87" t="s">
        <v>169</v>
      </c>
      <c r="C85" s="79">
        <v>40</v>
      </c>
      <c r="D85" s="79">
        <v>21</v>
      </c>
      <c r="E85" s="62">
        <f t="shared" si="43"/>
        <v>61</v>
      </c>
      <c r="F85" s="62" t="str">
        <f>IF(E85="0","0",LOOKUP(E85,{0,33,40,50,60,70,80},{0,1,2,3,"3.5",4,5}))</f>
        <v>3.5</v>
      </c>
      <c r="G85" s="59">
        <v>50</v>
      </c>
      <c r="H85" s="62">
        <f>IF(G85="0","0",LOOKUP(G85,{0,33,40,50,60,70,80},{0,1,2,3,"3.5",4,5}))</f>
        <v>3</v>
      </c>
      <c r="I85" s="79">
        <v>31</v>
      </c>
      <c r="J85" s="79">
        <v>16</v>
      </c>
      <c r="K85" s="62">
        <f t="shared" si="44"/>
        <v>47</v>
      </c>
      <c r="L85" s="62" t="str">
        <f>IF(K85="0","0",LOOKUP(K85,{0,25,30,37,45,52,60},{0,1,2,3,"3.5",4,5}))</f>
        <v>3.5</v>
      </c>
      <c r="M85" s="79">
        <v>42</v>
      </c>
      <c r="N85" s="79">
        <v>16</v>
      </c>
      <c r="O85" s="59">
        <f t="shared" si="45"/>
        <v>58</v>
      </c>
      <c r="P85" s="59">
        <f>IF(O85="0","0",LOOKUP(O85,{0,25,30,37,45,52,60},{0,1,2,3,"3.5",4,5}))</f>
        <v>4</v>
      </c>
      <c r="Q85" s="59">
        <v>27</v>
      </c>
      <c r="R85" s="59">
        <v>13</v>
      </c>
      <c r="S85" s="59">
        <f t="shared" si="46"/>
        <v>40</v>
      </c>
      <c r="T85" s="59">
        <f>IF(S85="0","0",LOOKUP(S85,{0,25,30,37,45,52,60},{0,1,2,3,"3.5",4,5}))</f>
        <v>3</v>
      </c>
      <c r="U85" s="79">
        <v>37</v>
      </c>
      <c r="V85" s="79">
        <v>16</v>
      </c>
      <c r="W85" s="59">
        <f t="shared" si="47"/>
        <v>53</v>
      </c>
      <c r="X85" s="59">
        <f>IF(W85="0","0",LOOKUP(W85,{0,25,30,37,45,52,60},{0,1,2,3,"3.5",4,5}))</f>
        <v>4</v>
      </c>
      <c r="Y85" s="79">
        <v>0</v>
      </c>
      <c r="Z85" s="79">
        <v>0</v>
      </c>
      <c r="AA85" s="59">
        <f t="shared" si="48"/>
        <v>0</v>
      </c>
      <c r="AB85" s="59">
        <f>IF(AA85="0","0",LOOKUP(AA85,{0,25,30,37,45,52,60},{0,1,2,3,"3.5",4,5}))</f>
        <v>0</v>
      </c>
      <c r="AC85" s="59" t="s">
        <v>786</v>
      </c>
      <c r="AD85" s="82">
        <f>IF(ISBLANK(AB85)," ",IF(AB85="0","0",LOOKUP(AB85,{0,1,2,3,"3.5",4,5},{0,0,0,1,"1.5",2,3})))</f>
        <v>0</v>
      </c>
      <c r="AE85" s="77">
        <f t="shared" ref="AE85" si="59">IF(OR((F85=0),(H85=0),(L85=0),(P85=0),(T85=0),(X85=0)),0,SUM(F85+H85+L85+P85+T85+X85+AD85)/6)</f>
        <v>3.5</v>
      </c>
      <c r="AF85" s="82" t="str">
        <f t="shared" si="49"/>
        <v>A-</v>
      </c>
      <c r="AG85" s="85" t="str">
        <f t="shared" si="50"/>
        <v>Good Result</v>
      </c>
      <c r="AH85" s="40"/>
      <c r="AI85" s="53" t="str">
        <f>IF(F85="0","0",LOOKUP(F85,{0,1,2,3,"3.5",4,5},{"F","D","C","B","A-","A","A+"}))</f>
        <v>A-</v>
      </c>
      <c r="AJ85" s="53" t="str">
        <f>IF(H85="0","0",LOOKUP(H85,{0,1,2,3,"3.5",4,5},{"F","D","C","B","A-","A","A+"}))</f>
        <v>B</v>
      </c>
      <c r="AK85" s="53" t="str">
        <f>IF(L85="0","0",LOOKUP(L85,{0,1,2,3,"3.5",4,5},{"F","D","C","B","A-","A","A+"}))</f>
        <v>A-</v>
      </c>
      <c r="AL85" s="53" t="str">
        <f>IF(P85="0","0",LOOKUP(P85,{0,1,2,3,"3.5",4,5},{"F","D","C","B","A-","A","A+"}))</f>
        <v>A</v>
      </c>
      <c r="AM85" s="53" t="str">
        <f>IF(T85="0","0",LOOKUP(T85,{0,1,2,3,"3.5",4,5},{"F","D","C","B","A-","A","A+"}))</f>
        <v>B</v>
      </c>
      <c r="AN85" s="53" t="str">
        <f>IF(X85="0","0",LOOKUP(X85,{0,1,2,3,"3.5",4,5},{"F","D","C","B","A-","A","A+"}))</f>
        <v>A</v>
      </c>
      <c r="AO85" s="53" t="str">
        <f>IF(AB85="0","0",LOOKUP(AB85,{0,1,2,3,"3.5",4,5},{"F","D","C","B","A-","A","A+"}))</f>
        <v>F</v>
      </c>
      <c r="AP85" s="54">
        <f t="shared" si="51"/>
        <v>309</v>
      </c>
    </row>
    <row r="86" spans="1:42" ht="19.5" customHeight="1" x14ac:dyDescent="0.25">
      <c r="A86" s="86">
        <v>1084</v>
      </c>
      <c r="B86" s="87" t="s">
        <v>170</v>
      </c>
      <c r="C86" s="79">
        <v>46</v>
      </c>
      <c r="D86" s="79">
        <v>25</v>
      </c>
      <c r="E86" s="62">
        <f t="shared" si="43"/>
        <v>71</v>
      </c>
      <c r="F86" s="62">
        <f>IF(E86="0","0",LOOKUP(E86,{0,33,40,50,60,70,80},{0,1,2,3,"3.5",4,5}))</f>
        <v>4</v>
      </c>
      <c r="G86" s="59">
        <v>64</v>
      </c>
      <c r="H86" s="62" t="str">
        <f>IF(G86="0","0",LOOKUP(G86,{0,33,40,50,60,70,80},{0,1,2,3,"3.5",4,5}))</f>
        <v>3.5</v>
      </c>
      <c r="I86" s="79">
        <v>34</v>
      </c>
      <c r="J86" s="79">
        <v>18</v>
      </c>
      <c r="K86" s="62">
        <f t="shared" si="44"/>
        <v>52</v>
      </c>
      <c r="L86" s="62">
        <f>IF(K86="0","0",LOOKUP(K86,{0,25,30,37,45,52,60},{0,1,2,3,"3.5",4,5}))</f>
        <v>4</v>
      </c>
      <c r="M86" s="79">
        <v>38</v>
      </c>
      <c r="N86" s="79">
        <v>18</v>
      </c>
      <c r="O86" s="59">
        <f t="shared" si="45"/>
        <v>56</v>
      </c>
      <c r="P86" s="59">
        <f>IF(O86="0","0",LOOKUP(O86,{0,25,30,37,45,52,60},{0,1,2,3,"3.5",4,5}))</f>
        <v>4</v>
      </c>
      <c r="Q86" s="59">
        <v>31</v>
      </c>
      <c r="R86" s="59">
        <v>16</v>
      </c>
      <c r="S86" s="59">
        <f t="shared" si="46"/>
        <v>47</v>
      </c>
      <c r="T86" s="59" t="str">
        <f>IF(S86="0","0",LOOKUP(S86,{0,25,30,37,45,52,60},{0,1,2,3,"3.5",4,5}))</f>
        <v>3.5</v>
      </c>
      <c r="U86" s="79">
        <v>17</v>
      </c>
      <c r="V86" s="79">
        <v>7</v>
      </c>
      <c r="W86" s="59">
        <f t="shared" si="47"/>
        <v>0</v>
      </c>
      <c r="X86" s="59">
        <f>IF(W86="0","0",LOOKUP(W86,{0,25,30,37,45,52,60},{0,1,2,3,"3.5",4,5}))</f>
        <v>0</v>
      </c>
      <c r="Y86" s="79">
        <v>30</v>
      </c>
      <c r="Z86" s="79">
        <v>17</v>
      </c>
      <c r="AA86" s="59">
        <f t="shared" si="48"/>
        <v>47</v>
      </c>
      <c r="AB86" s="59" t="str">
        <f>IF(AA86="0","0",LOOKUP(AA86,{0,25,30,37,45,52,60},{0,1,2,3,"3.5",4,5}))</f>
        <v>3.5</v>
      </c>
      <c r="AC86" s="59" t="s">
        <v>785</v>
      </c>
      <c r="AD86" s="82">
        <f>IF(ISBLANK(X86)," ",IF(X86="0","0",LOOKUP(X86,{0,1,2,3,"3.5",4,5},{0,0,0,1,"1.5",2,3})))</f>
        <v>0</v>
      </c>
      <c r="AE86" s="77">
        <f t="shared" ref="AE86:AE91" si="60">IF(OR((F86=0),(H86=0),(L86=0),(P86=0),(T86=0),(AB86=0)),0,SUM(F86+H86+L86+P86+T86+AB86+AD86)/6)</f>
        <v>3.75</v>
      </c>
      <c r="AF86" s="82" t="str">
        <f t="shared" si="49"/>
        <v>A-</v>
      </c>
      <c r="AG86" s="85" t="str">
        <f t="shared" si="50"/>
        <v>Good Result</v>
      </c>
      <c r="AH86" s="40"/>
      <c r="AI86" s="53" t="str">
        <f>IF(F86="0","0",LOOKUP(F86,{0,1,2,3,"3.5",4,5},{"F","D","C","B","A-","A","A+"}))</f>
        <v>A</v>
      </c>
      <c r="AJ86" s="53" t="str">
        <f>IF(H86="0","0",LOOKUP(H86,{0,1,2,3,"3.5",4,5},{"F","D","C","B","A-","A","A+"}))</f>
        <v>A-</v>
      </c>
      <c r="AK86" s="53" t="str">
        <f>IF(L86="0","0",LOOKUP(L86,{0,1,2,3,"3.5",4,5},{"F","D","C","B","A-","A","A+"}))</f>
        <v>A</v>
      </c>
      <c r="AL86" s="53" t="str">
        <f>IF(P86="0","0",LOOKUP(P86,{0,1,2,3,"3.5",4,5},{"F","D","C","B","A-","A","A+"}))</f>
        <v>A</v>
      </c>
      <c r="AM86" s="53" t="str">
        <f>IF(T86="0","0",LOOKUP(T86,{0,1,2,3,"3.5",4,5},{"F","D","C","B","A-","A","A+"}))</f>
        <v>A-</v>
      </c>
      <c r="AN86" s="53" t="str">
        <f>IF(X86="0","0",LOOKUP(X86,{0,1,2,3,"3.5",4,5},{"F","D","C","B","A-","A","A+"}))</f>
        <v>F</v>
      </c>
      <c r="AO86" s="53" t="str">
        <f>IF(AB86="0","0",LOOKUP(AB86,{0,1,2,3,"3.5",4,5},{"F","D","C","B","A-","A","A+"}))</f>
        <v>A-</v>
      </c>
      <c r="AP86" s="54">
        <f t="shared" si="51"/>
        <v>337</v>
      </c>
    </row>
    <row r="87" spans="1:42" ht="19.5" customHeight="1" x14ac:dyDescent="0.25">
      <c r="A87" s="86">
        <v>1085</v>
      </c>
      <c r="B87" s="87" t="s">
        <v>171</v>
      </c>
      <c r="C87" s="79">
        <v>44</v>
      </c>
      <c r="D87" s="79">
        <v>22</v>
      </c>
      <c r="E87" s="62">
        <f t="shared" si="43"/>
        <v>66</v>
      </c>
      <c r="F87" s="62" t="str">
        <f>IF(E87="0","0",LOOKUP(E87,{0,33,40,50,60,70,80},{0,1,2,3,"3.5",4,5}))</f>
        <v>3.5</v>
      </c>
      <c r="G87" s="59">
        <v>66</v>
      </c>
      <c r="H87" s="62" t="str">
        <f>IF(G87="0","0",LOOKUP(G87,{0,33,40,50,60,70,80},{0,1,2,3,"3.5",4,5}))</f>
        <v>3.5</v>
      </c>
      <c r="I87" s="79">
        <v>32</v>
      </c>
      <c r="J87" s="79">
        <v>20</v>
      </c>
      <c r="K87" s="62">
        <f t="shared" si="44"/>
        <v>52</v>
      </c>
      <c r="L87" s="62">
        <f>IF(K87="0","0",LOOKUP(K87,{0,25,30,37,45,52,60},{0,1,2,3,"3.5",4,5}))</f>
        <v>4</v>
      </c>
      <c r="M87" s="79">
        <v>35</v>
      </c>
      <c r="N87" s="79">
        <v>13</v>
      </c>
      <c r="O87" s="59">
        <f t="shared" si="45"/>
        <v>48</v>
      </c>
      <c r="P87" s="59" t="str">
        <f>IF(O87="0","0",LOOKUP(O87,{0,25,30,37,45,52,60},{0,1,2,3,"3.5",4,5}))</f>
        <v>3.5</v>
      </c>
      <c r="Q87" s="78">
        <v>0</v>
      </c>
      <c r="R87" s="78">
        <v>0</v>
      </c>
      <c r="S87" s="59">
        <f t="shared" si="46"/>
        <v>0</v>
      </c>
      <c r="T87" s="59">
        <f>IF(S87="0","0",LOOKUP(S87,{0,25,30,37,45,52,60},{0,1,2,3,"3.5",4,5}))</f>
        <v>0</v>
      </c>
      <c r="U87" s="79">
        <v>7</v>
      </c>
      <c r="V87" s="79">
        <v>12</v>
      </c>
      <c r="W87" s="59">
        <f t="shared" si="47"/>
        <v>0</v>
      </c>
      <c r="X87" s="59">
        <f>IF(W87="0","0",LOOKUP(W87,{0,25,30,37,45,52,60},{0,1,2,3,"3.5",4,5}))</f>
        <v>0</v>
      </c>
      <c r="Y87" s="79">
        <v>0</v>
      </c>
      <c r="Z87" s="79">
        <v>0</v>
      </c>
      <c r="AA87" s="59">
        <f t="shared" si="48"/>
        <v>0</v>
      </c>
      <c r="AB87" s="59">
        <f>IF(AA87="0","0",LOOKUP(AA87,{0,25,30,37,45,52,60},{0,1,2,3,"3.5",4,5}))</f>
        <v>0</v>
      </c>
      <c r="AC87" s="59" t="s">
        <v>785</v>
      </c>
      <c r="AD87" s="82">
        <f>IF(ISBLANK(X87)," ",IF(X87="0","0",LOOKUP(X87,{0,1,2,3,"3.5",4,5},{0,0,0,1,"1.5",2,3})))</f>
        <v>0</v>
      </c>
      <c r="AE87" s="77">
        <f t="shared" si="60"/>
        <v>0</v>
      </c>
      <c r="AF87" s="82" t="str">
        <f t="shared" si="49"/>
        <v>F</v>
      </c>
      <c r="AG87" s="85" t="str">
        <f t="shared" si="50"/>
        <v>Fail</v>
      </c>
      <c r="AH87" s="40"/>
      <c r="AI87" s="53" t="str">
        <f>IF(F87="0","0",LOOKUP(F87,{0,1,2,3,"3.5",4,5},{"F","D","C","B","A-","A","A+"}))</f>
        <v>A-</v>
      </c>
      <c r="AJ87" s="53" t="str">
        <f>IF(H87="0","0",LOOKUP(H87,{0,1,2,3,"3.5",4,5},{"F","D","C","B","A-","A","A+"}))</f>
        <v>A-</v>
      </c>
      <c r="AK87" s="53" t="str">
        <f>IF(L87="0","0",LOOKUP(L87,{0,1,2,3,"3.5",4,5},{"F","D","C","B","A-","A","A+"}))</f>
        <v>A</v>
      </c>
      <c r="AL87" s="53" t="str">
        <f>IF(P87="0","0",LOOKUP(P87,{0,1,2,3,"3.5",4,5},{"F","D","C","B","A-","A","A+"}))</f>
        <v>A-</v>
      </c>
      <c r="AM87" s="53" t="str">
        <f>IF(T87="0","0",LOOKUP(T87,{0,1,2,3,"3.5",4,5},{"F","D","C","B","A-","A","A+"}))</f>
        <v>F</v>
      </c>
      <c r="AN87" s="53" t="str">
        <f>IF(X87="0","0",LOOKUP(X87,{0,1,2,3,"3.5",4,5},{"F","D","C","B","A-","A","A+"}))</f>
        <v>F</v>
      </c>
      <c r="AO87" s="53" t="str">
        <f>IF(AB87="0","0",LOOKUP(AB87,{0,1,2,3,"3.5",4,5},{"F","D","C","B","A-","A","A+"}))</f>
        <v>F</v>
      </c>
      <c r="AP87" s="54">
        <f t="shared" si="51"/>
        <v>232</v>
      </c>
    </row>
    <row r="88" spans="1:42" ht="19.5" customHeight="1" x14ac:dyDescent="0.25">
      <c r="A88" s="86">
        <v>1086</v>
      </c>
      <c r="B88" s="87" t="s">
        <v>172</v>
      </c>
      <c r="C88" s="79">
        <v>51</v>
      </c>
      <c r="D88" s="79">
        <v>24</v>
      </c>
      <c r="E88" s="62">
        <f t="shared" si="43"/>
        <v>75</v>
      </c>
      <c r="F88" s="62">
        <f>IF(E88="0","0",LOOKUP(E88,{0,33,40,50,60,70,80},{0,1,2,3,"3.5",4,5}))</f>
        <v>4</v>
      </c>
      <c r="G88" s="59">
        <v>63</v>
      </c>
      <c r="H88" s="62" t="str">
        <f>IF(G88="0","0",LOOKUP(G88,{0,33,40,50,60,70,80},{0,1,2,3,"3.5",4,5}))</f>
        <v>3.5</v>
      </c>
      <c r="I88" s="79">
        <v>31</v>
      </c>
      <c r="J88" s="79">
        <v>15</v>
      </c>
      <c r="K88" s="62">
        <f t="shared" si="44"/>
        <v>46</v>
      </c>
      <c r="L88" s="62" t="str">
        <f>IF(K88="0","0",LOOKUP(K88,{0,25,30,37,45,52,60},{0,1,2,3,"3.5",4,5}))</f>
        <v>3.5</v>
      </c>
      <c r="M88" s="79">
        <v>37</v>
      </c>
      <c r="N88" s="79">
        <v>10</v>
      </c>
      <c r="O88" s="59">
        <f t="shared" si="45"/>
        <v>47</v>
      </c>
      <c r="P88" s="59" t="str">
        <f>IF(O88="0","0",LOOKUP(O88,{0,25,30,37,45,52,60},{0,1,2,3,"3.5",4,5}))</f>
        <v>3.5</v>
      </c>
      <c r="Q88" s="59">
        <v>21</v>
      </c>
      <c r="R88" s="59">
        <v>13</v>
      </c>
      <c r="S88" s="59">
        <f t="shared" si="46"/>
        <v>34</v>
      </c>
      <c r="T88" s="59">
        <f>IF(S88="0","0",LOOKUP(S88,{0,25,30,37,45,52,60},{0,1,2,3,"3.5",4,5}))</f>
        <v>2</v>
      </c>
      <c r="U88" s="79">
        <v>9</v>
      </c>
      <c r="V88" s="79">
        <v>6</v>
      </c>
      <c r="W88" s="59">
        <f t="shared" si="47"/>
        <v>0</v>
      </c>
      <c r="X88" s="59">
        <f>IF(W88="0","0",LOOKUP(W88,{0,25,30,37,45,52,60},{0,1,2,3,"3.5",4,5}))</f>
        <v>0</v>
      </c>
      <c r="Y88" s="79">
        <v>25</v>
      </c>
      <c r="Z88" s="79">
        <v>18</v>
      </c>
      <c r="AA88" s="59">
        <f t="shared" si="48"/>
        <v>43</v>
      </c>
      <c r="AB88" s="59">
        <f>IF(AA88="0","0",LOOKUP(AA88,{0,25,30,37,45,52,60},{0,1,2,3,"3.5",4,5}))</f>
        <v>3</v>
      </c>
      <c r="AC88" s="59" t="s">
        <v>785</v>
      </c>
      <c r="AD88" s="82">
        <f>IF(ISBLANK(X88)," ",IF(X88="0","0",LOOKUP(X88,{0,1,2,3,"3.5",4,5},{0,0,0,1,"1.5",2,3})))</f>
        <v>0</v>
      </c>
      <c r="AE88" s="77">
        <f t="shared" si="60"/>
        <v>3.25</v>
      </c>
      <c r="AF88" s="82" t="str">
        <f t="shared" si="49"/>
        <v>B</v>
      </c>
      <c r="AG88" s="85" t="str">
        <f t="shared" si="50"/>
        <v>Average Result</v>
      </c>
      <c r="AH88" s="40"/>
      <c r="AI88" s="53" t="str">
        <f>IF(F88="0","0",LOOKUP(F88,{0,1,2,3,"3.5",4,5},{"F","D","C","B","A-","A","A+"}))</f>
        <v>A</v>
      </c>
      <c r="AJ88" s="53" t="str">
        <f>IF(H88="0","0",LOOKUP(H88,{0,1,2,3,"3.5",4,5},{"F","D","C","B","A-","A","A+"}))</f>
        <v>A-</v>
      </c>
      <c r="AK88" s="53" t="str">
        <f>IF(L88="0","0",LOOKUP(L88,{0,1,2,3,"3.5",4,5},{"F","D","C","B","A-","A","A+"}))</f>
        <v>A-</v>
      </c>
      <c r="AL88" s="53" t="str">
        <f>IF(P88="0","0",LOOKUP(P88,{0,1,2,3,"3.5",4,5},{"F","D","C","B","A-","A","A+"}))</f>
        <v>A-</v>
      </c>
      <c r="AM88" s="53" t="str">
        <f>IF(T88="0","0",LOOKUP(T88,{0,1,2,3,"3.5",4,5},{"F","D","C","B","A-","A","A+"}))</f>
        <v>C</v>
      </c>
      <c r="AN88" s="53" t="str">
        <f>IF(X88="0","0",LOOKUP(X88,{0,1,2,3,"3.5",4,5},{"F","D","C","B","A-","A","A+"}))</f>
        <v>F</v>
      </c>
      <c r="AO88" s="53" t="str">
        <f>IF(AB88="0","0",LOOKUP(AB88,{0,1,2,3,"3.5",4,5},{"F","D","C","B","A-","A","A+"}))</f>
        <v>B</v>
      </c>
      <c r="AP88" s="54">
        <f t="shared" si="51"/>
        <v>308</v>
      </c>
    </row>
    <row r="89" spans="1:42" ht="19.5" customHeight="1" x14ac:dyDescent="0.25">
      <c r="A89" s="86">
        <v>1087</v>
      </c>
      <c r="B89" s="87" t="s">
        <v>173</v>
      </c>
      <c r="C89" s="79">
        <v>44</v>
      </c>
      <c r="D89" s="79">
        <v>25</v>
      </c>
      <c r="E89" s="62">
        <f t="shared" si="43"/>
        <v>69</v>
      </c>
      <c r="F89" s="62" t="str">
        <f>IF(E89="0","0",LOOKUP(E89,{0,33,40,50,60,70,80},{0,1,2,3,"3.5",4,5}))</f>
        <v>3.5</v>
      </c>
      <c r="G89" s="59">
        <v>47</v>
      </c>
      <c r="H89" s="62">
        <f>IF(G89="0","0",LOOKUP(G89,{0,33,40,50,60,70,80},{0,1,2,3,"3.5",4,5}))</f>
        <v>2</v>
      </c>
      <c r="I89" s="79">
        <v>28</v>
      </c>
      <c r="J89" s="79">
        <v>17</v>
      </c>
      <c r="K89" s="62">
        <f t="shared" si="44"/>
        <v>45</v>
      </c>
      <c r="L89" s="62" t="str">
        <f>IF(K89="0","0",LOOKUP(K89,{0,25,30,37,45,52,60},{0,1,2,3,"3.5",4,5}))</f>
        <v>3.5</v>
      </c>
      <c r="M89" s="79">
        <v>36</v>
      </c>
      <c r="N89" s="79">
        <v>11</v>
      </c>
      <c r="O89" s="59">
        <f t="shared" si="45"/>
        <v>47</v>
      </c>
      <c r="P89" s="59" t="str">
        <f>IF(O89="0","0",LOOKUP(O89,{0,25,30,37,45,52,60},{0,1,2,3,"3.5",4,5}))</f>
        <v>3.5</v>
      </c>
      <c r="Q89" s="78">
        <v>0</v>
      </c>
      <c r="R89" s="78">
        <v>0</v>
      </c>
      <c r="S89" s="59">
        <f t="shared" si="46"/>
        <v>0</v>
      </c>
      <c r="T89" s="59">
        <f>IF(S89="0","0",LOOKUP(S89,{0,25,30,37,45,52,60},{0,1,2,3,"3.5",4,5}))</f>
        <v>0</v>
      </c>
      <c r="U89" s="79">
        <v>0</v>
      </c>
      <c r="V89" s="79">
        <v>0</v>
      </c>
      <c r="W89" s="59">
        <f t="shared" si="47"/>
        <v>0</v>
      </c>
      <c r="X89" s="59">
        <f>IF(W89="0","0",LOOKUP(W89,{0,25,30,37,45,52,60},{0,1,2,3,"3.5",4,5}))</f>
        <v>0</v>
      </c>
      <c r="Y89" s="79">
        <v>0</v>
      </c>
      <c r="Z89" s="79">
        <v>0</v>
      </c>
      <c r="AA89" s="59">
        <f t="shared" si="48"/>
        <v>0</v>
      </c>
      <c r="AB89" s="59">
        <f>IF(AA89="0","0",LOOKUP(AA89,{0,25,30,37,45,52,60},{0,1,2,3,"3.5",4,5}))</f>
        <v>0</v>
      </c>
      <c r="AC89" s="59" t="s">
        <v>785</v>
      </c>
      <c r="AD89" s="82">
        <f>IF(ISBLANK(X89)," ",IF(X89="0","0",LOOKUP(X89,{0,1,2,3,"3.5",4,5},{0,0,0,1,"1.5",2,3})))</f>
        <v>0</v>
      </c>
      <c r="AE89" s="77">
        <f t="shared" si="60"/>
        <v>0</v>
      </c>
      <c r="AF89" s="82" t="str">
        <f t="shared" si="49"/>
        <v>F</v>
      </c>
      <c r="AG89" s="85" t="str">
        <f t="shared" si="50"/>
        <v>Fail</v>
      </c>
      <c r="AH89" s="40"/>
      <c r="AI89" s="53" t="str">
        <f>IF(F89="0","0",LOOKUP(F89,{0,1,2,3,"3.5",4,5},{"F","D","C","B","A-","A","A+"}))</f>
        <v>A-</v>
      </c>
      <c r="AJ89" s="53" t="str">
        <f>IF(H89="0","0",LOOKUP(H89,{0,1,2,3,"3.5",4,5},{"F","D","C","B","A-","A","A+"}))</f>
        <v>C</v>
      </c>
      <c r="AK89" s="53" t="str">
        <f>IF(L89="0","0",LOOKUP(L89,{0,1,2,3,"3.5",4,5},{"F","D","C","B","A-","A","A+"}))</f>
        <v>A-</v>
      </c>
      <c r="AL89" s="53" t="str">
        <f>IF(P89="0","0",LOOKUP(P89,{0,1,2,3,"3.5",4,5},{"F","D","C","B","A-","A","A+"}))</f>
        <v>A-</v>
      </c>
      <c r="AM89" s="53" t="str">
        <f>IF(T89="0","0",LOOKUP(T89,{0,1,2,3,"3.5",4,5},{"F","D","C","B","A-","A","A+"}))</f>
        <v>F</v>
      </c>
      <c r="AN89" s="53" t="str">
        <f>IF(X89="0","0",LOOKUP(X89,{0,1,2,3,"3.5",4,5},{"F","D","C","B","A-","A","A+"}))</f>
        <v>F</v>
      </c>
      <c r="AO89" s="53" t="str">
        <f>IF(AB89="0","0",LOOKUP(AB89,{0,1,2,3,"3.5",4,5},{"F","D","C","B","A-","A","A+"}))</f>
        <v>F</v>
      </c>
      <c r="AP89" s="54">
        <f t="shared" si="51"/>
        <v>208</v>
      </c>
    </row>
    <row r="90" spans="1:42" ht="19.5" customHeight="1" x14ac:dyDescent="0.25">
      <c r="A90" s="86">
        <v>1088</v>
      </c>
      <c r="B90" s="87" t="s">
        <v>174</v>
      </c>
      <c r="C90" s="79">
        <v>46</v>
      </c>
      <c r="D90" s="79">
        <v>25</v>
      </c>
      <c r="E90" s="62">
        <f t="shared" si="43"/>
        <v>71</v>
      </c>
      <c r="F90" s="62">
        <f>IF(E90="0","0",LOOKUP(E90,{0,33,40,50,60,70,80},{0,1,2,3,"3.5",4,5}))</f>
        <v>4</v>
      </c>
      <c r="G90" s="59">
        <v>66</v>
      </c>
      <c r="H90" s="62" t="str">
        <f>IF(G90="0","0",LOOKUP(G90,{0,33,40,50,60,70,80},{0,1,2,3,"3.5",4,5}))</f>
        <v>3.5</v>
      </c>
      <c r="I90" s="79">
        <v>34</v>
      </c>
      <c r="J90" s="79">
        <v>17</v>
      </c>
      <c r="K90" s="62">
        <f t="shared" si="44"/>
        <v>51</v>
      </c>
      <c r="L90" s="62" t="str">
        <f>IF(K90="0","0",LOOKUP(K90,{0,25,30,37,45,52,60},{0,1,2,3,"3.5",4,5}))</f>
        <v>3.5</v>
      </c>
      <c r="M90" s="79">
        <v>32</v>
      </c>
      <c r="N90" s="79">
        <v>11</v>
      </c>
      <c r="O90" s="59">
        <f t="shared" si="45"/>
        <v>43</v>
      </c>
      <c r="P90" s="59">
        <f>IF(O90="0","0",LOOKUP(O90,{0,25,30,37,45,52,60},{0,1,2,3,"3.5",4,5}))</f>
        <v>3</v>
      </c>
      <c r="Q90" s="59">
        <v>26</v>
      </c>
      <c r="R90" s="59">
        <v>13</v>
      </c>
      <c r="S90" s="59">
        <f t="shared" si="46"/>
        <v>39</v>
      </c>
      <c r="T90" s="59">
        <f>IF(S90="0","0",LOOKUP(S90,{0,25,30,37,45,52,60},{0,1,2,3,"3.5",4,5}))</f>
        <v>3</v>
      </c>
      <c r="U90" s="79">
        <v>9</v>
      </c>
      <c r="V90" s="79">
        <v>10</v>
      </c>
      <c r="W90" s="59">
        <f t="shared" si="47"/>
        <v>0</v>
      </c>
      <c r="X90" s="59">
        <f>IF(W90="0","0",LOOKUP(W90,{0,25,30,37,45,52,60},{0,1,2,3,"3.5",4,5}))</f>
        <v>0</v>
      </c>
      <c r="Y90" s="79">
        <v>29</v>
      </c>
      <c r="Z90" s="79">
        <v>11</v>
      </c>
      <c r="AA90" s="59">
        <f t="shared" si="48"/>
        <v>40</v>
      </c>
      <c r="AB90" s="59">
        <f>IF(AA90="0","0",LOOKUP(AA90,{0,25,30,37,45,52,60},{0,1,2,3,"3.5",4,5}))</f>
        <v>3</v>
      </c>
      <c r="AC90" s="59" t="s">
        <v>785</v>
      </c>
      <c r="AD90" s="82">
        <f>IF(ISBLANK(X90)," ",IF(X90="0","0",LOOKUP(X90,{0,1,2,3,"3.5",4,5},{0,0,0,1,"1.5",2,3})))</f>
        <v>0</v>
      </c>
      <c r="AE90" s="77">
        <f t="shared" si="60"/>
        <v>3.3333333333333335</v>
      </c>
      <c r="AF90" s="82" t="str">
        <f t="shared" si="49"/>
        <v>B</v>
      </c>
      <c r="AG90" s="85" t="str">
        <f t="shared" si="50"/>
        <v>Average Result</v>
      </c>
      <c r="AH90" s="40"/>
      <c r="AI90" s="53" t="str">
        <f>IF(F90="0","0",LOOKUP(F90,{0,1,2,3,"3.5",4,5},{"F","D","C","B","A-","A","A+"}))</f>
        <v>A</v>
      </c>
      <c r="AJ90" s="53" t="str">
        <f>IF(H90="0","0",LOOKUP(H90,{0,1,2,3,"3.5",4,5},{"F","D","C","B","A-","A","A+"}))</f>
        <v>A-</v>
      </c>
      <c r="AK90" s="53" t="str">
        <f>IF(L90="0","0",LOOKUP(L90,{0,1,2,3,"3.5",4,5},{"F","D","C","B","A-","A","A+"}))</f>
        <v>A-</v>
      </c>
      <c r="AL90" s="53" t="str">
        <f>IF(P90="0","0",LOOKUP(P90,{0,1,2,3,"3.5",4,5},{"F","D","C","B","A-","A","A+"}))</f>
        <v>B</v>
      </c>
      <c r="AM90" s="53" t="str">
        <f>IF(T90="0","0",LOOKUP(T90,{0,1,2,3,"3.5",4,5},{"F","D","C","B","A-","A","A+"}))</f>
        <v>B</v>
      </c>
      <c r="AN90" s="53" t="str">
        <f>IF(X90="0","0",LOOKUP(X90,{0,1,2,3,"3.5",4,5},{"F","D","C","B","A-","A","A+"}))</f>
        <v>F</v>
      </c>
      <c r="AO90" s="53" t="str">
        <f>IF(AB90="0","0",LOOKUP(AB90,{0,1,2,3,"3.5",4,5},{"F","D","C","B","A-","A","A+"}))</f>
        <v>B</v>
      </c>
      <c r="AP90" s="54">
        <f t="shared" si="51"/>
        <v>310</v>
      </c>
    </row>
    <row r="91" spans="1:42" ht="19.5" customHeight="1" x14ac:dyDescent="0.25">
      <c r="A91" s="86">
        <v>1089</v>
      </c>
      <c r="B91" s="87" t="s">
        <v>175</v>
      </c>
      <c r="C91" s="79">
        <v>31</v>
      </c>
      <c r="D91" s="79">
        <v>24</v>
      </c>
      <c r="E91" s="62">
        <f t="shared" si="43"/>
        <v>55</v>
      </c>
      <c r="F91" s="62">
        <f>IF(E91="0","0",LOOKUP(E91,{0,33,40,50,60,70,80},{0,1,2,3,"3.5",4,5}))</f>
        <v>3</v>
      </c>
      <c r="G91" s="59">
        <v>56</v>
      </c>
      <c r="H91" s="62">
        <f>IF(G91="0","0",LOOKUP(G91,{0,33,40,50,60,70,80},{0,1,2,3,"3.5",4,5}))</f>
        <v>3</v>
      </c>
      <c r="I91" s="79">
        <v>27</v>
      </c>
      <c r="J91" s="79">
        <v>20</v>
      </c>
      <c r="K91" s="62">
        <f t="shared" si="44"/>
        <v>47</v>
      </c>
      <c r="L91" s="62" t="str">
        <f>IF(K91="0","0",LOOKUP(K91,{0,25,30,37,45,52,60},{0,1,2,3,"3.5",4,5}))</f>
        <v>3.5</v>
      </c>
      <c r="M91" s="79">
        <v>41</v>
      </c>
      <c r="N91" s="79">
        <v>16</v>
      </c>
      <c r="O91" s="59">
        <f t="shared" si="45"/>
        <v>57</v>
      </c>
      <c r="P91" s="59">
        <f>IF(O91="0","0",LOOKUP(O91,{0,25,30,37,45,52,60},{0,1,2,3,"3.5",4,5}))</f>
        <v>4</v>
      </c>
      <c r="Q91" s="59">
        <v>18</v>
      </c>
      <c r="R91" s="59">
        <v>18</v>
      </c>
      <c r="S91" s="59">
        <f t="shared" si="46"/>
        <v>36</v>
      </c>
      <c r="T91" s="59">
        <f>IF(S91="0","0",LOOKUP(S91,{0,25,30,37,45,52,60},{0,1,2,3,"3.5",4,5}))</f>
        <v>2</v>
      </c>
      <c r="U91" s="79">
        <v>18</v>
      </c>
      <c r="V91" s="79">
        <v>12</v>
      </c>
      <c r="W91" s="59">
        <f t="shared" si="47"/>
        <v>30</v>
      </c>
      <c r="X91" s="59">
        <f>IF(W91="0","0",LOOKUP(W91,{0,25,30,37,45,52,60},{0,1,2,3,"3.5",4,5}))</f>
        <v>2</v>
      </c>
      <c r="Y91" s="79">
        <v>19</v>
      </c>
      <c r="Z91" s="79">
        <v>17</v>
      </c>
      <c r="AA91" s="59">
        <f t="shared" si="48"/>
        <v>36</v>
      </c>
      <c r="AB91" s="59">
        <f>IF(AA91="0","0",LOOKUP(AA91,{0,25,30,37,45,52,60},{0,1,2,3,"3.5",4,5}))</f>
        <v>2</v>
      </c>
      <c r="AC91" s="59" t="s">
        <v>785</v>
      </c>
      <c r="AD91" s="82">
        <f>IF(ISBLANK(X91)," ",IF(X91="0","0",LOOKUP(X91,{0,1,2,3,"3.5",4,5},{0,0,0,1,"1.5",2,3})))</f>
        <v>0</v>
      </c>
      <c r="AE91" s="77">
        <f t="shared" si="60"/>
        <v>2.9166666666666665</v>
      </c>
      <c r="AF91" s="82" t="str">
        <f t="shared" si="49"/>
        <v>C</v>
      </c>
      <c r="AG91" s="85" t="str">
        <f t="shared" si="50"/>
        <v>Bellow Average Result</v>
      </c>
      <c r="AH91" s="40"/>
      <c r="AI91" s="53" t="str">
        <f>IF(F91="0","0",LOOKUP(F91,{0,1,2,3,"3.5",4,5},{"F","D","C","B","A-","A","A+"}))</f>
        <v>B</v>
      </c>
      <c r="AJ91" s="53" t="str">
        <f>IF(H91="0","0",LOOKUP(H91,{0,1,2,3,"3.5",4,5},{"F","D","C","B","A-","A","A+"}))</f>
        <v>B</v>
      </c>
      <c r="AK91" s="53" t="str">
        <f>IF(L91="0","0",LOOKUP(L91,{0,1,2,3,"3.5",4,5},{"F","D","C","B","A-","A","A+"}))</f>
        <v>A-</v>
      </c>
      <c r="AL91" s="53" t="str">
        <f>IF(P91="0","0",LOOKUP(P91,{0,1,2,3,"3.5",4,5},{"F","D","C","B","A-","A","A+"}))</f>
        <v>A</v>
      </c>
      <c r="AM91" s="53" t="str">
        <f>IF(T91="0","0",LOOKUP(T91,{0,1,2,3,"3.5",4,5},{"F","D","C","B","A-","A","A+"}))</f>
        <v>C</v>
      </c>
      <c r="AN91" s="53" t="str">
        <f>IF(X91="0","0",LOOKUP(X91,{0,1,2,3,"3.5",4,5},{"F","D","C","B","A-","A","A+"}))</f>
        <v>C</v>
      </c>
      <c r="AO91" s="53" t="str">
        <f>IF(AB91="0","0",LOOKUP(AB91,{0,1,2,3,"3.5",4,5},{"F","D","C","B","A-","A","A+"}))</f>
        <v>C</v>
      </c>
      <c r="AP91" s="54">
        <f t="shared" si="51"/>
        <v>317</v>
      </c>
    </row>
    <row r="92" spans="1:42" ht="19.5" customHeight="1" x14ac:dyDescent="0.25">
      <c r="A92" s="86">
        <v>1090</v>
      </c>
      <c r="B92" s="87" t="s">
        <v>176</v>
      </c>
      <c r="C92" s="79">
        <v>43</v>
      </c>
      <c r="D92" s="79">
        <v>20</v>
      </c>
      <c r="E92" s="62">
        <f t="shared" si="43"/>
        <v>63</v>
      </c>
      <c r="F92" s="62" t="str">
        <f>IF(E92="0","0",LOOKUP(E92,{0,33,40,50,60,70,80},{0,1,2,3,"3.5",4,5}))</f>
        <v>3.5</v>
      </c>
      <c r="G92" s="59">
        <v>60</v>
      </c>
      <c r="H92" s="62" t="str">
        <f>IF(G92="0","0",LOOKUP(G92,{0,33,40,50,60,70,80},{0,1,2,3,"3.5",4,5}))</f>
        <v>3.5</v>
      </c>
      <c r="I92" s="79">
        <v>28</v>
      </c>
      <c r="J92" s="79">
        <v>14</v>
      </c>
      <c r="K92" s="62">
        <f t="shared" si="44"/>
        <v>42</v>
      </c>
      <c r="L92" s="62">
        <f>IF(K92="0","0",LOOKUP(K92,{0,25,30,37,45,52,60},{0,1,2,3,"3.5",4,5}))</f>
        <v>3</v>
      </c>
      <c r="M92" s="79">
        <v>14</v>
      </c>
      <c r="N92" s="79">
        <v>12</v>
      </c>
      <c r="O92" s="59">
        <f t="shared" si="45"/>
        <v>26</v>
      </c>
      <c r="P92" s="59">
        <f>IF(O92="0","0",LOOKUP(O92,{0,25,30,37,45,52,60},{0,1,2,3,"3.5",4,5}))</f>
        <v>1</v>
      </c>
      <c r="Q92" s="59">
        <v>11</v>
      </c>
      <c r="R92" s="59">
        <v>13</v>
      </c>
      <c r="S92" s="59">
        <f t="shared" si="46"/>
        <v>0</v>
      </c>
      <c r="T92" s="59">
        <f>IF(S92="0","0",LOOKUP(S92,{0,25,30,37,45,52,60},{0,1,2,3,"3.5",4,5}))</f>
        <v>0</v>
      </c>
      <c r="U92" s="79">
        <v>2</v>
      </c>
      <c r="V92" s="79">
        <v>10</v>
      </c>
      <c r="W92" s="59">
        <f t="shared" si="47"/>
        <v>0</v>
      </c>
      <c r="X92" s="59">
        <f>IF(W92="0","0",LOOKUP(W92,{0,25,30,37,45,52,60},{0,1,2,3,"3.5",4,5}))</f>
        <v>0</v>
      </c>
      <c r="Y92" s="79">
        <v>17</v>
      </c>
      <c r="Z92" s="79">
        <v>10</v>
      </c>
      <c r="AA92" s="59">
        <f t="shared" si="48"/>
        <v>27</v>
      </c>
      <c r="AB92" s="59">
        <f>IF(AA92="0","0",LOOKUP(AA92,{0,25,30,37,45,52,60},{0,1,2,3,"3.5",4,5}))</f>
        <v>1</v>
      </c>
      <c r="AC92" s="59" t="s">
        <v>786</v>
      </c>
      <c r="AD92" s="82">
        <f>IF(ISBLANK(AB92)," ",IF(AB92="0","0",LOOKUP(AB92,{0,1,2,3,"3.5",4,5},{0,0,0,1,"1.5",2,3})))</f>
        <v>0</v>
      </c>
      <c r="AE92" s="77">
        <f t="shared" ref="AE92:AE94" si="61">IF(OR((F92=0),(H92=0),(L92=0),(P92=0),(T92=0),(X92=0)),0,SUM(F92+H92+L92+P92+T92+X92+AD92)/6)</f>
        <v>0</v>
      </c>
      <c r="AF92" s="82" t="str">
        <f t="shared" si="49"/>
        <v>F</v>
      </c>
      <c r="AG92" s="85" t="str">
        <f t="shared" si="50"/>
        <v>Fail</v>
      </c>
      <c r="AH92" s="40"/>
      <c r="AI92" s="53" t="str">
        <f>IF(F92="0","0",LOOKUP(F92,{0,1,2,3,"3.5",4,5},{"F","D","C","B","A-","A","A+"}))</f>
        <v>A-</v>
      </c>
      <c r="AJ92" s="53" t="str">
        <f>IF(H92="0","0",LOOKUP(H92,{0,1,2,3,"3.5",4,5},{"F","D","C","B","A-","A","A+"}))</f>
        <v>A-</v>
      </c>
      <c r="AK92" s="53" t="str">
        <f>IF(L92="0","0",LOOKUP(L92,{0,1,2,3,"3.5",4,5},{"F","D","C","B","A-","A","A+"}))</f>
        <v>B</v>
      </c>
      <c r="AL92" s="53" t="str">
        <f>IF(P92="0","0",LOOKUP(P92,{0,1,2,3,"3.5",4,5},{"F","D","C","B","A-","A","A+"}))</f>
        <v>D</v>
      </c>
      <c r="AM92" s="53" t="str">
        <f>IF(T92="0","0",LOOKUP(T92,{0,1,2,3,"3.5",4,5},{"F","D","C","B","A-","A","A+"}))</f>
        <v>F</v>
      </c>
      <c r="AN92" s="53" t="str">
        <f>IF(X92="0","0",LOOKUP(X92,{0,1,2,3,"3.5",4,5},{"F","D","C","B","A-","A","A+"}))</f>
        <v>F</v>
      </c>
      <c r="AO92" s="53" t="str">
        <f>IF(AB92="0","0",LOOKUP(AB92,{0,1,2,3,"3.5",4,5},{"F","D","C","B","A-","A","A+"}))</f>
        <v>D</v>
      </c>
      <c r="AP92" s="54">
        <f t="shared" si="51"/>
        <v>218</v>
      </c>
    </row>
    <row r="93" spans="1:42" ht="19.5" customHeight="1" x14ac:dyDescent="0.25">
      <c r="A93" s="86">
        <v>1091</v>
      </c>
      <c r="B93" s="87" t="s">
        <v>177</v>
      </c>
      <c r="C93" s="79">
        <v>36</v>
      </c>
      <c r="D93" s="79">
        <v>21</v>
      </c>
      <c r="E93" s="62">
        <f t="shared" si="43"/>
        <v>57</v>
      </c>
      <c r="F93" s="62">
        <f>IF(E93="0","0",LOOKUP(E93,{0,33,40,50,60,70,80},{0,1,2,3,"3.5",4,5}))</f>
        <v>3</v>
      </c>
      <c r="G93" s="59">
        <v>50</v>
      </c>
      <c r="H93" s="62">
        <f>IF(G93="0","0",LOOKUP(G93,{0,33,40,50,60,70,80},{0,1,2,3,"3.5",4,5}))</f>
        <v>3</v>
      </c>
      <c r="I93" s="79">
        <v>26</v>
      </c>
      <c r="J93" s="79">
        <v>15</v>
      </c>
      <c r="K93" s="62">
        <f t="shared" si="44"/>
        <v>41</v>
      </c>
      <c r="L93" s="62">
        <f>IF(K93="0","0",LOOKUP(K93,{0,25,30,37,45,52,60},{0,1,2,3,"3.5",4,5}))</f>
        <v>3</v>
      </c>
      <c r="M93" s="79">
        <v>27</v>
      </c>
      <c r="N93" s="79">
        <v>15</v>
      </c>
      <c r="O93" s="59">
        <f t="shared" si="45"/>
        <v>42</v>
      </c>
      <c r="P93" s="59">
        <f>IF(O93="0","0",LOOKUP(O93,{0,25,30,37,45,52,60},{0,1,2,3,"3.5",4,5}))</f>
        <v>3</v>
      </c>
      <c r="Q93" s="59">
        <v>17</v>
      </c>
      <c r="R93" s="59">
        <v>13</v>
      </c>
      <c r="S93" s="59">
        <f t="shared" si="46"/>
        <v>30</v>
      </c>
      <c r="T93" s="59">
        <f>IF(S93="0","0",LOOKUP(S93,{0,25,30,37,45,52,60},{0,1,2,3,"3.5",4,5}))</f>
        <v>2</v>
      </c>
      <c r="U93" s="79">
        <v>11</v>
      </c>
      <c r="V93" s="79">
        <v>10</v>
      </c>
      <c r="W93" s="59">
        <f t="shared" si="47"/>
        <v>0</v>
      </c>
      <c r="X93" s="59">
        <f>IF(W93="0","0",LOOKUP(W93,{0,25,30,37,45,52,60},{0,1,2,3,"3.5",4,5}))</f>
        <v>0</v>
      </c>
      <c r="Y93" s="79">
        <v>19</v>
      </c>
      <c r="Z93" s="79">
        <v>16</v>
      </c>
      <c r="AA93" s="59">
        <f t="shared" si="48"/>
        <v>35</v>
      </c>
      <c r="AB93" s="59">
        <f>IF(AA93="0","0",LOOKUP(AA93,{0,25,30,37,45,52,60},{0,1,2,3,"3.5",4,5}))</f>
        <v>2</v>
      </c>
      <c r="AC93" s="59" t="s">
        <v>786</v>
      </c>
      <c r="AD93" s="82">
        <f>IF(ISBLANK(AB93)," ",IF(AB93="0","0",LOOKUP(AB93,{0,1,2,3,"3.5",4,5},{0,0,0,1,"1.5",2,3})))</f>
        <v>0</v>
      </c>
      <c r="AE93" s="77">
        <f t="shared" si="61"/>
        <v>0</v>
      </c>
      <c r="AF93" s="82" t="str">
        <f t="shared" si="49"/>
        <v>F</v>
      </c>
      <c r="AG93" s="85" t="str">
        <f t="shared" si="50"/>
        <v>Fail</v>
      </c>
      <c r="AH93" s="40"/>
      <c r="AI93" s="53" t="str">
        <f>IF(F93="0","0",LOOKUP(F93,{0,1,2,3,"3.5",4,5},{"F","D","C","B","A-","A","A+"}))</f>
        <v>B</v>
      </c>
      <c r="AJ93" s="53" t="str">
        <f>IF(H93="0","0",LOOKUP(H93,{0,1,2,3,"3.5",4,5},{"F","D","C","B","A-","A","A+"}))</f>
        <v>B</v>
      </c>
      <c r="AK93" s="53" t="str">
        <f>IF(L93="0","0",LOOKUP(L93,{0,1,2,3,"3.5",4,5},{"F","D","C","B","A-","A","A+"}))</f>
        <v>B</v>
      </c>
      <c r="AL93" s="53" t="str">
        <f>IF(P93="0","0",LOOKUP(P93,{0,1,2,3,"3.5",4,5},{"F","D","C","B","A-","A","A+"}))</f>
        <v>B</v>
      </c>
      <c r="AM93" s="53" t="str">
        <f>IF(T93="0","0",LOOKUP(T93,{0,1,2,3,"3.5",4,5},{"F","D","C","B","A-","A","A+"}))</f>
        <v>C</v>
      </c>
      <c r="AN93" s="53" t="str">
        <f>IF(X93="0","0",LOOKUP(X93,{0,1,2,3,"3.5",4,5},{"F","D","C","B","A-","A","A+"}))</f>
        <v>F</v>
      </c>
      <c r="AO93" s="53" t="str">
        <f>IF(AB93="0","0",LOOKUP(AB93,{0,1,2,3,"3.5",4,5},{"F","D","C","B","A-","A","A+"}))</f>
        <v>C</v>
      </c>
      <c r="AP93" s="54">
        <f t="shared" si="51"/>
        <v>255</v>
      </c>
    </row>
    <row r="94" spans="1:42" ht="19.5" customHeight="1" x14ac:dyDescent="0.25">
      <c r="A94" s="86">
        <v>1092</v>
      </c>
      <c r="B94" s="87" t="s">
        <v>178</v>
      </c>
      <c r="C94" s="79">
        <v>45</v>
      </c>
      <c r="D94" s="79">
        <v>20</v>
      </c>
      <c r="E94" s="62">
        <f t="shared" si="43"/>
        <v>65</v>
      </c>
      <c r="F94" s="62" t="str">
        <f>IF(E94="0","0",LOOKUP(E94,{0,33,40,50,60,70,80},{0,1,2,3,"3.5",4,5}))</f>
        <v>3.5</v>
      </c>
      <c r="G94" s="59">
        <v>62</v>
      </c>
      <c r="H94" s="62" t="str">
        <f>IF(G94="0","0",LOOKUP(G94,{0,33,40,50,60,70,80},{0,1,2,3,"3.5",4,5}))</f>
        <v>3.5</v>
      </c>
      <c r="I94" s="79">
        <v>33</v>
      </c>
      <c r="J94" s="79">
        <v>20</v>
      </c>
      <c r="K94" s="62">
        <f t="shared" si="44"/>
        <v>53</v>
      </c>
      <c r="L94" s="62">
        <f>IF(K94="0","0",LOOKUP(K94,{0,25,30,37,45,52,60},{0,1,2,3,"3.5",4,5}))</f>
        <v>4</v>
      </c>
      <c r="M94" s="79">
        <v>43</v>
      </c>
      <c r="N94" s="79">
        <v>12</v>
      </c>
      <c r="O94" s="59">
        <f t="shared" si="45"/>
        <v>55</v>
      </c>
      <c r="P94" s="59">
        <f>IF(O94="0","0",LOOKUP(O94,{0,25,30,37,45,52,60},{0,1,2,3,"3.5",4,5}))</f>
        <v>4</v>
      </c>
      <c r="Q94" s="59">
        <v>30</v>
      </c>
      <c r="R94" s="59">
        <v>15</v>
      </c>
      <c r="S94" s="59">
        <f t="shared" si="46"/>
        <v>45</v>
      </c>
      <c r="T94" s="59" t="str">
        <f>IF(S94="0","0",LOOKUP(S94,{0,25,30,37,45,52,60},{0,1,2,3,"3.5",4,5}))</f>
        <v>3.5</v>
      </c>
      <c r="U94" s="79">
        <v>32</v>
      </c>
      <c r="V94" s="79">
        <v>15</v>
      </c>
      <c r="W94" s="59">
        <f t="shared" si="47"/>
        <v>47</v>
      </c>
      <c r="X94" s="59" t="str">
        <f>IF(W94="0","0",LOOKUP(W94,{0,25,30,37,45,52,60},{0,1,2,3,"3.5",4,5}))</f>
        <v>3.5</v>
      </c>
      <c r="Y94" s="79">
        <v>34</v>
      </c>
      <c r="Z94" s="79">
        <v>16</v>
      </c>
      <c r="AA94" s="59">
        <f t="shared" si="48"/>
        <v>50</v>
      </c>
      <c r="AB94" s="59" t="str">
        <f>IF(AA94="0","0",LOOKUP(AA94,{0,25,30,37,45,52,60},{0,1,2,3,"3.5",4,5}))</f>
        <v>3.5</v>
      </c>
      <c r="AC94" s="59" t="s">
        <v>786</v>
      </c>
      <c r="AD94" s="82" t="str">
        <f>IF(ISBLANK(AB94)," ",IF(AB94="0","0",LOOKUP(AB94,{0,1,2,3,"3.5",4,5},{0,0,0,1,"1.5",2,3})))</f>
        <v>1.5</v>
      </c>
      <c r="AE94" s="77">
        <f t="shared" si="61"/>
        <v>3.9166666666666665</v>
      </c>
      <c r="AF94" s="82" t="str">
        <f t="shared" si="49"/>
        <v>A-</v>
      </c>
      <c r="AG94" s="85" t="str">
        <f t="shared" si="50"/>
        <v>Good Result</v>
      </c>
      <c r="AH94" s="40"/>
      <c r="AI94" s="53" t="str">
        <f>IF(F94="0","0",LOOKUP(F94,{0,1,2,3,"3.5",4,5},{"F","D","C","B","A-","A","A+"}))</f>
        <v>A-</v>
      </c>
      <c r="AJ94" s="53" t="str">
        <f>IF(H94="0","0",LOOKUP(H94,{0,1,2,3,"3.5",4,5},{"F","D","C","B","A-","A","A+"}))</f>
        <v>A-</v>
      </c>
      <c r="AK94" s="53" t="str">
        <f>IF(L94="0","0",LOOKUP(L94,{0,1,2,3,"3.5",4,5},{"F","D","C","B","A-","A","A+"}))</f>
        <v>A</v>
      </c>
      <c r="AL94" s="53" t="str">
        <f>IF(P94="0","0",LOOKUP(P94,{0,1,2,3,"3.5",4,5},{"F","D","C","B","A-","A","A+"}))</f>
        <v>A</v>
      </c>
      <c r="AM94" s="53" t="str">
        <f>IF(T94="0","0",LOOKUP(T94,{0,1,2,3,"3.5",4,5},{"F","D","C","B","A-","A","A+"}))</f>
        <v>A-</v>
      </c>
      <c r="AN94" s="53" t="str">
        <f>IF(X94="0","0",LOOKUP(X94,{0,1,2,3,"3.5",4,5},{"F","D","C","B","A-","A","A+"}))</f>
        <v>A-</v>
      </c>
      <c r="AO94" s="53" t="str">
        <f>IF(AB94="0","0",LOOKUP(AB94,{0,1,2,3,"3.5",4,5},{"F","D","C","B","A-","A","A+"}))</f>
        <v>A-</v>
      </c>
      <c r="AP94" s="54">
        <f t="shared" si="51"/>
        <v>377</v>
      </c>
    </row>
    <row r="95" spans="1:42" ht="19.5" customHeight="1" x14ac:dyDescent="0.25">
      <c r="A95" s="86">
        <v>1093</v>
      </c>
      <c r="B95" s="87" t="s">
        <v>179</v>
      </c>
      <c r="C95" s="79">
        <v>41</v>
      </c>
      <c r="D95" s="79">
        <v>25</v>
      </c>
      <c r="E95" s="62">
        <f t="shared" si="43"/>
        <v>66</v>
      </c>
      <c r="F95" s="62" t="str">
        <f>IF(E95="0","0",LOOKUP(E95,{0,33,40,50,60,70,80},{0,1,2,3,"3.5",4,5}))</f>
        <v>3.5</v>
      </c>
      <c r="G95" s="59">
        <v>64</v>
      </c>
      <c r="H95" s="62" t="str">
        <f>IF(G95="0","0",LOOKUP(G95,{0,33,40,50,60,70,80},{0,1,2,3,"3.5",4,5}))</f>
        <v>3.5</v>
      </c>
      <c r="I95" s="79">
        <v>32</v>
      </c>
      <c r="J95" s="79">
        <v>20</v>
      </c>
      <c r="K95" s="62">
        <f t="shared" si="44"/>
        <v>52</v>
      </c>
      <c r="L95" s="62">
        <f>IF(K95="0","0",LOOKUP(K95,{0,25,30,37,45,52,60},{0,1,2,3,"3.5",4,5}))</f>
        <v>4</v>
      </c>
      <c r="M95" s="79">
        <v>24</v>
      </c>
      <c r="N95" s="79">
        <v>12</v>
      </c>
      <c r="O95" s="59">
        <f t="shared" si="45"/>
        <v>36</v>
      </c>
      <c r="P95" s="59">
        <f>IF(O95="0","0",LOOKUP(O95,{0,25,30,37,45,52,60},{0,1,2,3,"3.5",4,5}))</f>
        <v>2</v>
      </c>
      <c r="Q95" s="78">
        <v>0</v>
      </c>
      <c r="R95" s="78">
        <v>0</v>
      </c>
      <c r="S95" s="59">
        <f t="shared" si="46"/>
        <v>0</v>
      </c>
      <c r="T95" s="59">
        <f>IF(S95="0","0",LOOKUP(S95,{0,25,30,37,45,52,60},{0,1,2,3,"3.5",4,5}))</f>
        <v>0</v>
      </c>
      <c r="U95" s="79">
        <v>0</v>
      </c>
      <c r="V95" s="79">
        <v>0</v>
      </c>
      <c r="W95" s="59">
        <f t="shared" si="47"/>
        <v>0</v>
      </c>
      <c r="X95" s="59">
        <f>IF(W95="0","0",LOOKUP(W95,{0,25,30,37,45,52,60},{0,1,2,3,"3.5",4,5}))</f>
        <v>0</v>
      </c>
      <c r="Y95" s="79">
        <v>0</v>
      </c>
      <c r="Z95" s="79">
        <v>0</v>
      </c>
      <c r="AA95" s="59">
        <f t="shared" si="48"/>
        <v>0</v>
      </c>
      <c r="AB95" s="59">
        <f>IF(AA95="0","0",LOOKUP(AA95,{0,25,30,37,45,52,60},{0,1,2,3,"3.5",4,5}))</f>
        <v>0</v>
      </c>
      <c r="AC95" s="59" t="s">
        <v>785</v>
      </c>
      <c r="AD95" s="82">
        <f>IF(ISBLANK(X95)," ",IF(X95="0","0",LOOKUP(X95,{0,1,2,3,"3.5",4,5},{0,0,0,1,"1.5",2,3})))</f>
        <v>0</v>
      </c>
      <c r="AE95" s="77">
        <f t="shared" ref="AE95:AE96" si="62">IF(OR((F95=0),(H95=0),(L95=0),(P95=0),(T95=0),(AB95=0)),0,SUM(F95+H95+L95+P95+T95+AB95+AD95)/6)</f>
        <v>0</v>
      </c>
      <c r="AF95" s="82" t="str">
        <f t="shared" si="49"/>
        <v>F</v>
      </c>
      <c r="AG95" s="85" t="str">
        <f t="shared" si="50"/>
        <v>Fail</v>
      </c>
      <c r="AH95" s="40"/>
      <c r="AI95" s="53" t="str">
        <f>IF(F95="0","0",LOOKUP(F95,{0,1,2,3,"3.5",4,5},{"F","D","C","B","A-","A","A+"}))</f>
        <v>A-</v>
      </c>
      <c r="AJ95" s="53" t="str">
        <f>IF(H95="0","0",LOOKUP(H95,{0,1,2,3,"3.5",4,5},{"F","D","C","B","A-","A","A+"}))</f>
        <v>A-</v>
      </c>
      <c r="AK95" s="53" t="str">
        <f>IF(L95="0","0",LOOKUP(L95,{0,1,2,3,"3.5",4,5},{"F","D","C","B","A-","A","A+"}))</f>
        <v>A</v>
      </c>
      <c r="AL95" s="53" t="str">
        <f>IF(P95="0","0",LOOKUP(P95,{0,1,2,3,"3.5",4,5},{"F","D","C","B","A-","A","A+"}))</f>
        <v>C</v>
      </c>
      <c r="AM95" s="53" t="str">
        <f>IF(T95="0","0",LOOKUP(T95,{0,1,2,3,"3.5",4,5},{"F","D","C","B","A-","A","A+"}))</f>
        <v>F</v>
      </c>
      <c r="AN95" s="53" t="str">
        <f>IF(X95="0","0",LOOKUP(X95,{0,1,2,3,"3.5",4,5},{"F","D","C","B","A-","A","A+"}))</f>
        <v>F</v>
      </c>
      <c r="AO95" s="53" t="str">
        <f>IF(AB95="0","0",LOOKUP(AB95,{0,1,2,3,"3.5",4,5},{"F","D","C","B","A-","A","A+"}))</f>
        <v>F</v>
      </c>
      <c r="AP95" s="54">
        <f t="shared" si="51"/>
        <v>218</v>
      </c>
    </row>
    <row r="96" spans="1:42" ht="19.5" customHeight="1" x14ac:dyDescent="0.25">
      <c r="A96" s="86">
        <v>1094</v>
      </c>
      <c r="B96" s="87" t="s">
        <v>180</v>
      </c>
      <c r="C96" s="79">
        <v>44</v>
      </c>
      <c r="D96" s="79">
        <v>21</v>
      </c>
      <c r="E96" s="62">
        <f t="shared" si="43"/>
        <v>65</v>
      </c>
      <c r="F96" s="62" t="str">
        <f>IF(E96="0","0",LOOKUP(E96,{0,33,40,50,60,70,80},{0,1,2,3,"3.5",4,5}))</f>
        <v>3.5</v>
      </c>
      <c r="G96" s="59">
        <v>71</v>
      </c>
      <c r="H96" s="62">
        <f>IF(G96="0","0",LOOKUP(G96,{0,33,40,50,60,70,80},{0,1,2,3,"3.5",4,5}))</f>
        <v>4</v>
      </c>
      <c r="I96" s="79">
        <v>28</v>
      </c>
      <c r="J96" s="79">
        <v>15</v>
      </c>
      <c r="K96" s="62">
        <f t="shared" si="44"/>
        <v>43</v>
      </c>
      <c r="L96" s="62">
        <f>IF(K96="0","0",LOOKUP(K96,{0,25,30,37,45,52,60},{0,1,2,3,"3.5",4,5}))</f>
        <v>3</v>
      </c>
      <c r="M96" s="79">
        <v>21</v>
      </c>
      <c r="N96" s="79">
        <v>12</v>
      </c>
      <c r="O96" s="59">
        <f t="shared" si="45"/>
        <v>33</v>
      </c>
      <c r="P96" s="59">
        <f>IF(O96="0","0",LOOKUP(O96,{0,25,30,37,45,52,60},{0,1,2,3,"3.5",4,5}))</f>
        <v>2</v>
      </c>
      <c r="Q96" s="78">
        <v>0</v>
      </c>
      <c r="R96" s="78">
        <v>0</v>
      </c>
      <c r="S96" s="59">
        <f t="shared" si="46"/>
        <v>0</v>
      </c>
      <c r="T96" s="59">
        <f>IF(S96="0","0",LOOKUP(S96,{0,25,30,37,45,52,60},{0,1,2,3,"3.5",4,5}))</f>
        <v>0</v>
      </c>
      <c r="U96" s="79">
        <v>6</v>
      </c>
      <c r="V96" s="79">
        <v>9</v>
      </c>
      <c r="W96" s="59">
        <f t="shared" si="47"/>
        <v>0</v>
      </c>
      <c r="X96" s="59">
        <f>IF(W96="0","0",LOOKUP(W96,{0,25,30,37,45,52,60},{0,1,2,3,"3.5",4,5}))</f>
        <v>0</v>
      </c>
      <c r="Y96" s="79">
        <v>13</v>
      </c>
      <c r="Z96" s="79">
        <v>12</v>
      </c>
      <c r="AA96" s="59">
        <f t="shared" si="48"/>
        <v>25</v>
      </c>
      <c r="AB96" s="59">
        <f>IF(AA96="0","0",LOOKUP(AA96,{0,25,30,37,45,52,60},{0,1,2,3,"3.5",4,5}))</f>
        <v>1</v>
      </c>
      <c r="AC96" s="59" t="s">
        <v>785</v>
      </c>
      <c r="AD96" s="82">
        <f>IF(ISBLANK(X96)," ",IF(X96="0","0",LOOKUP(X96,{0,1,2,3,"3.5",4,5},{0,0,0,1,"1.5",2,3})))</f>
        <v>0</v>
      </c>
      <c r="AE96" s="77">
        <f t="shared" si="62"/>
        <v>0</v>
      </c>
      <c r="AF96" s="82" t="str">
        <f t="shared" si="49"/>
        <v>F</v>
      </c>
      <c r="AG96" s="85" t="str">
        <f t="shared" si="50"/>
        <v>Fail</v>
      </c>
      <c r="AH96" s="40"/>
      <c r="AI96" s="53" t="str">
        <f>IF(F96="0","0",LOOKUP(F96,{0,1,2,3,"3.5",4,5},{"F","D","C","B","A-","A","A+"}))</f>
        <v>A-</v>
      </c>
      <c r="AJ96" s="53" t="str">
        <f>IF(H96="0","0",LOOKUP(H96,{0,1,2,3,"3.5",4,5},{"F","D","C","B","A-","A","A+"}))</f>
        <v>A</v>
      </c>
      <c r="AK96" s="53" t="str">
        <f>IF(L96="0","0",LOOKUP(L96,{0,1,2,3,"3.5",4,5},{"F","D","C","B","A-","A","A+"}))</f>
        <v>B</v>
      </c>
      <c r="AL96" s="53" t="str">
        <f>IF(P96="0","0",LOOKUP(P96,{0,1,2,3,"3.5",4,5},{"F","D","C","B","A-","A","A+"}))</f>
        <v>C</v>
      </c>
      <c r="AM96" s="53" t="str">
        <f>IF(T96="0","0",LOOKUP(T96,{0,1,2,3,"3.5",4,5},{"F","D","C","B","A-","A","A+"}))</f>
        <v>F</v>
      </c>
      <c r="AN96" s="53" t="str">
        <f>IF(X96="0","0",LOOKUP(X96,{0,1,2,3,"3.5",4,5},{"F","D","C","B","A-","A","A+"}))</f>
        <v>F</v>
      </c>
      <c r="AO96" s="53" t="str">
        <f>IF(AB96="0","0",LOOKUP(AB96,{0,1,2,3,"3.5",4,5},{"F","D","C","B","A-","A","A+"}))</f>
        <v>D</v>
      </c>
      <c r="AP96" s="54">
        <f t="shared" si="51"/>
        <v>237</v>
      </c>
    </row>
    <row r="97" spans="1:42" ht="19.5" customHeight="1" x14ac:dyDescent="0.25">
      <c r="A97" s="86">
        <v>1095</v>
      </c>
      <c r="B97" s="87" t="s">
        <v>181</v>
      </c>
      <c r="C97" s="79">
        <v>49</v>
      </c>
      <c r="D97" s="79">
        <v>21</v>
      </c>
      <c r="E97" s="62">
        <f t="shared" si="43"/>
        <v>70</v>
      </c>
      <c r="F97" s="62">
        <f>IF(E97="0","0",LOOKUP(E97,{0,33,40,50,60,70,80},{0,1,2,3,"3.5",4,5}))</f>
        <v>4</v>
      </c>
      <c r="G97" s="59">
        <v>75</v>
      </c>
      <c r="H97" s="62">
        <f>IF(G97="0","0",LOOKUP(G97,{0,33,40,50,60,70,80},{0,1,2,3,"3.5",4,5}))</f>
        <v>4</v>
      </c>
      <c r="I97" s="79">
        <v>28</v>
      </c>
      <c r="J97" s="79">
        <v>17</v>
      </c>
      <c r="K97" s="62">
        <f t="shared" si="44"/>
        <v>45</v>
      </c>
      <c r="L97" s="62" t="str">
        <f>IF(K97="0","0",LOOKUP(K97,{0,25,30,37,45,52,60},{0,1,2,3,"3.5",4,5}))</f>
        <v>3.5</v>
      </c>
      <c r="M97" s="79">
        <v>24</v>
      </c>
      <c r="N97" s="79">
        <v>10</v>
      </c>
      <c r="O97" s="59">
        <f t="shared" si="45"/>
        <v>34</v>
      </c>
      <c r="P97" s="59">
        <f>IF(O97="0","0",LOOKUP(O97,{0,25,30,37,45,52,60},{0,1,2,3,"3.5",4,5}))</f>
        <v>2</v>
      </c>
      <c r="Q97" s="59">
        <v>17</v>
      </c>
      <c r="R97" s="59">
        <v>10</v>
      </c>
      <c r="S97" s="59">
        <f t="shared" si="46"/>
        <v>27</v>
      </c>
      <c r="T97" s="59">
        <f>IF(S97="0","0",LOOKUP(S97,{0,25,30,37,45,52,60},{0,1,2,3,"3.5",4,5}))</f>
        <v>1</v>
      </c>
      <c r="U97" s="79">
        <v>13</v>
      </c>
      <c r="V97" s="79">
        <v>12</v>
      </c>
      <c r="W97" s="59">
        <f t="shared" si="47"/>
        <v>25</v>
      </c>
      <c r="X97" s="59">
        <f>IF(W97="0","0",LOOKUP(W97,{0,25,30,37,45,52,60},{0,1,2,3,"3.5",4,5}))</f>
        <v>1</v>
      </c>
      <c r="Y97" s="79">
        <v>0</v>
      </c>
      <c r="Z97" s="79">
        <v>0</v>
      </c>
      <c r="AA97" s="59">
        <f t="shared" si="48"/>
        <v>0</v>
      </c>
      <c r="AB97" s="59">
        <f>IF(AA97="0","0",LOOKUP(AA97,{0,25,30,37,45,52,60},{0,1,2,3,"3.5",4,5}))</f>
        <v>0</v>
      </c>
      <c r="AC97" s="59" t="s">
        <v>786</v>
      </c>
      <c r="AD97" s="82">
        <f>IF(ISBLANK(AB97)," ",IF(AB97="0","0",LOOKUP(AB97,{0,1,2,3,"3.5",4,5},{0,0,0,1,"1.5",2,3})))</f>
        <v>0</v>
      </c>
      <c r="AE97" s="77">
        <f t="shared" ref="AE97:AE99" si="63">IF(OR((F97=0),(H97=0),(L97=0),(P97=0),(T97=0),(X97=0)),0,SUM(F97+H97+L97+P97+T97+X97+AD97)/6)</f>
        <v>2.5833333333333335</v>
      </c>
      <c r="AF97" s="82" t="str">
        <f t="shared" si="49"/>
        <v>C</v>
      </c>
      <c r="AG97" s="85" t="str">
        <f t="shared" si="50"/>
        <v>Bellow Average Result</v>
      </c>
      <c r="AH97" s="40"/>
      <c r="AI97" s="53" t="str">
        <f>IF(F97="0","0",LOOKUP(F97,{0,1,2,3,"3.5",4,5},{"F","D","C","B","A-","A","A+"}))</f>
        <v>A</v>
      </c>
      <c r="AJ97" s="53" t="str">
        <f>IF(H97="0","0",LOOKUP(H97,{0,1,2,3,"3.5",4,5},{"F","D","C","B","A-","A","A+"}))</f>
        <v>A</v>
      </c>
      <c r="AK97" s="53" t="str">
        <f>IF(L97="0","0",LOOKUP(L97,{0,1,2,3,"3.5",4,5},{"F","D","C","B","A-","A","A+"}))</f>
        <v>A-</v>
      </c>
      <c r="AL97" s="53" t="str">
        <f>IF(P97="0","0",LOOKUP(P97,{0,1,2,3,"3.5",4,5},{"F","D","C","B","A-","A","A+"}))</f>
        <v>C</v>
      </c>
      <c r="AM97" s="53" t="str">
        <f>IF(T97="0","0",LOOKUP(T97,{0,1,2,3,"3.5",4,5},{"F","D","C","B","A-","A","A+"}))</f>
        <v>D</v>
      </c>
      <c r="AN97" s="53" t="str">
        <f>IF(X97="0","0",LOOKUP(X97,{0,1,2,3,"3.5",4,5},{"F","D","C","B","A-","A","A+"}))</f>
        <v>D</v>
      </c>
      <c r="AO97" s="53" t="str">
        <f>IF(AB97="0","0",LOOKUP(AB97,{0,1,2,3,"3.5",4,5},{"F","D","C","B","A-","A","A+"}))</f>
        <v>F</v>
      </c>
      <c r="AP97" s="54">
        <f t="shared" si="51"/>
        <v>276</v>
      </c>
    </row>
    <row r="98" spans="1:42" ht="19.5" customHeight="1" x14ac:dyDescent="0.25">
      <c r="A98" s="86">
        <v>1096</v>
      </c>
      <c r="B98" s="87" t="s">
        <v>182</v>
      </c>
      <c r="C98" s="79">
        <v>47</v>
      </c>
      <c r="D98" s="79">
        <v>21</v>
      </c>
      <c r="E98" s="62">
        <f t="shared" si="43"/>
        <v>68</v>
      </c>
      <c r="F98" s="62" t="str">
        <f>IF(E98="0","0",LOOKUP(E98,{0,33,40,50,60,70,80},{0,1,2,3,"3.5",4,5}))</f>
        <v>3.5</v>
      </c>
      <c r="G98" s="59">
        <v>68</v>
      </c>
      <c r="H98" s="62" t="str">
        <f>IF(G98="0","0",LOOKUP(G98,{0,33,40,50,60,70,80},{0,1,2,3,"3.5",4,5}))</f>
        <v>3.5</v>
      </c>
      <c r="I98" s="79">
        <v>25</v>
      </c>
      <c r="J98" s="79">
        <v>15</v>
      </c>
      <c r="K98" s="62">
        <f t="shared" si="44"/>
        <v>40</v>
      </c>
      <c r="L98" s="62">
        <f>IF(K98="0","0",LOOKUP(K98,{0,25,30,37,45,52,60},{0,1,2,3,"3.5",4,5}))</f>
        <v>3</v>
      </c>
      <c r="M98" s="79">
        <v>0</v>
      </c>
      <c r="N98" s="79">
        <v>0</v>
      </c>
      <c r="O98" s="59">
        <f t="shared" si="45"/>
        <v>0</v>
      </c>
      <c r="P98" s="59">
        <f>IF(O98="0","0",LOOKUP(O98,{0,25,30,37,45,52,60},{0,1,2,3,"3.5",4,5}))</f>
        <v>0</v>
      </c>
      <c r="Q98" s="78">
        <v>0</v>
      </c>
      <c r="R98" s="78">
        <v>0</v>
      </c>
      <c r="S98" s="59">
        <f t="shared" si="46"/>
        <v>0</v>
      </c>
      <c r="T98" s="59">
        <f>IF(S98="0","0",LOOKUP(S98,{0,25,30,37,45,52,60},{0,1,2,3,"3.5",4,5}))</f>
        <v>0</v>
      </c>
      <c r="U98" s="79">
        <v>0</v>
      </c>
      <c r="V98" s="79">
        <v>0</v>
      </c>
      <c r="W98" s="59">
        <f t="shared" si="47"/>
        <v>0</v>
      </c>
      <c r="X98" s="59">
        <f>IF(W98="0","0",LOOKUP(W98,{0,25,30,37,45,52,60},{0,1,2,3,"3.5",4,5}))</f>
        <v>0</v>
      </c>
      <c r="Y98" s="79">
        <v>28</v>
      </c>
      <c r="Z98" s="79">
        <v>16</v>
      </c>
      <c r="AA98" s="59">
        <f t="shared" si="48"/>
        <v>44</v>
      </c>
      <c r="AB98" s="59">
        <f>IF(AA98="0","0",LOOKUP(AA98,{0,25,30,37,45,52,60},{0,1,2,3,"3.5",4,5}))</f>
        <v>3</v>
      </c>
      <c r="AC98" s="59" t="s">
        <v>786</v>
      </c>
      <c r="AD98" s="82">
        <f>IF(ISBLANK(AB98)," ",IF(AB98="0","0",LOOKUP(AB98,{0,1,2,3,"3.5",4,5},{0,0,0,1,"1.5",2,3})))</f>
        <v>1</v>
      </c>
      <c r="AE98" s="77">
        <f t="shared" si="63"/>
        <v>0</v>
      </c>
      <c r="AF98" s="82" t="str">
        <f t="shared" si="49"/>
        <v>F</v>
      </c>
      <c r="AG98" s="85" t="str">
        <f t="shared" si="50"/>
        <v>Fail</v>
      </c>
      <c r="AH98" s="40"/>
      <c r="AI98" s="53" t="str">
        <f>IF(F98="0","0",LOOKUP(F98,{0,1,2,3,"3.5",4,5},{"F","D","C","B","A-","A","A+"}))</f>
        <v>A-</v>
      </c>
      <c r="AJ98" s="53" t="str">
        <f>IF(H98="0","0",LOOKUP(H98,{0,1,2,3,"3.5",4,5},{"F","D","C","B","A-","A","A+"}))</f>
        <v>A-</v>
      </c>
      <c r="AK98" s="53" t="str">
        <f>IF(L98="0","0",LOOKUP(L98,{0,1,2,3,"3.5",4,5},{"F","D","C","B","A-","A","A+"}))</f>
        <v>B</v>
      </c>
      <c r="AL98" s="53" t="str">
        <f>IF(P98="0","0",LOOKUP(P98,{0,1,2,3,"3.5",4,5},{"F","D","C","B","A-","A","A+"}))</f>
        <v>F</v>
      </c>
      <c r="AM98" s="53" t="str">
        <f>IF(T98="0","0",LOOKUP(T98,{0,1,2,3,"3.5",4,5},{"F","D","C","B","A-","A","A+"}))</f>
        <v>F</v>
      </c>
      <c r="AN98" s="53" t="str">
        <f>IF(X98="0","0",LOOKUP(X98,{0,1,2,3,"3.5",4,5},{"F","D","C","B","A-","A","A+"}))</f>
        <v>F</v>
      </c>
      <c r="AO98" s="53" t="str">
        <f>IF(AB98="0","0",LOOKUP(AB98,{0,1,2,3,"3.5",4,5},{"F","D","C","B","A-","A","A+"}))</f>
        <v>B</v>
      </c>
      <c r="AP98" s="54">
        <f t="shared" si="51"/>
        <v>220</v>
      </c>
    </row>
    <row r="99" spans="1:42" ht="19.5" customHeight="1" x14ac:dyDescent="0.25">
      <c r="A99" s="86">
        <v>1097</v>
      </c>
      <c r="B99" s="87" t="s">
        <v>183</v>
      </c>
      <c r="C99" s="79">
        <v>43</v>
      </c>
      <c r="D99" s="79">
        <v>23</v>
      </c>
      <c r="E99" s="62">
        <f t="shared" si="43"/>
        <v>66</v>
      </c>
      <c r="F99" s="62" t="str">
        <f>IF(E99="0","0",LOOKUP(E99,{0,33,40,50,60,70,80},{0,1,2,3,"3.5",4,5}))</f>
        <v>3.5</v>
      </c>
      <c r="G99" s="59">
        <v>55</v>
      </c>
      <c r="H99" s="62">
        <f>IF(G99="0","0",LOOKUP(G99,{0,33,40,50,60,70,80},{0,1,2,3,"3.5",4,5}))</f>
        <v>3</v>
      </c>
      <c r="I99" s="79">
        <v>0</v>
      </c>
      <c r="J99" s="79">
        <v>0</v>
      </c>
      <c r="K99" s="62">
        <f t="shared" si="44"/>
        <v>0</v>
      </c>
      <c r="L99" s="62">
        <f>IF(K99="0","0",LOOKUP(K99,{0,25,30,37,45,52,60},{0,1,2,3,"3.5",4,5}))</f>
        <v>0</v>
      </c>
      <c r="M99" s="79">
        <v>13</v>
      </c>
      <c r="N99" s="79">
        <v>11</v>
      </c>
      <c r="O99" s="59">
        <f t="shared" si="45"/>
        <v>24</v>
      </c>
      <c r="P99" s="59">
        <f>IF(O99="0","0",LOOKUP(O99,{0,25,30,37,45,52,60},{0,1,2,3,"3.5",4,5}))</f>
        <v>0</v>
      </c>
      <c r="Q99" s="78">
        <v>0</v>
      </c>
      <c r="R99" s="78">
        <v>0</v>
      </c>
      <c r="S99" s="59">
        <f t="shared" si="46"/>
        <v>0</v>
      </c>
      <c r="T99" s="59">
        <f>IF(S99="0","0",LOOKUP(S99,{0,25,30,37,45,52,60},{0,1,2,3,"3.5",4,5}))</f>
        <v>0</v>
      </c>
      <c r="U99" s="79">
        <v>16</v>
      </c>
      <c r="V99" s="79">
        <v>12</v>
      </c>
      <c r="W99" s="59">
        <f t="shared" si="47"/>
        <v>28</v>
      </c>
      <c r="X99" s="59">
        <f>IF(W99="0","0",LOOKUP(W99,{0,25,30,37,45,52,60},{0,1,2,3,"3.5",4,5}))</f>
        <v>1</v>
      </c>
      <c r="Y99" s="79">
        <v>0</v>
      </c>
      <c r="Z99" s="79">
        <v>0</v>
      </c>
      <c r="AA99" s="59">
        <f t="shared" si="48"/>
        <v>0</v>
      </c>
      <c r="AB99" s="59">
        <f>IF(AA99="0","0",LOOKUP(AA99,{0,25,30,37,45,52,60},{0,1,2,3,"3.5",4,5}))</f>
        <v>0</v>
      </c>
      <c r="AC99" s="59" t="s">
        <v>786</v>
      </c>
      <c r="AD99" s="82">
        <f>IF(ISBLANK(AB99)," ",IF(AB99="0","0",LOOKUP(AB99,{0,1,2,3,"3.5",4,5},{0,0,0,1,"1.5",2,3})))</f>
        <v>0</v>
      </c>
      <c r="AE99" s="77">
        <f t="shared" si="63"/>
        <v>0</v>
      </c>
      <c r="AF99" s="82" t="str">
        <f t="shared" si="49"/>
        <v>F</v>
      </c>
      <c r="AG99" s="85" t="str">
        <f t="shared" si="50"/>
        <v>Fail</v>
      </c>
      <c r="AH99" s="40"/>
      <c r="AI99" s="53" t="str">
        <f>IF(F99="0","0",LOOKUP(F99,{0,1,2,3,"3.5",4,5},{"F","D","C","B","A-","A","A+"}))</f>
        <v>A-</v>
      </c>
      <c r="AJ99" s="53" t="str">
        <f>IF(H99="0","0",LOOKUP(H99,{0,1,2,3,"3.5",4,5},{"F","D","C","B","A-","A","A+"}))</f>
        <v>B</v>
      </c>
      <c r="AK99" s="53" t="str">
        <f>IF(L99="0","0",LOOKUP(L99,{0,1,2,3,"3.5",4,5},{"F","D","C","B","A-","A","A+"}))</f>
        <v>F</v>
      </c>
      <c r="AL99" s="53" t="str">
        <f>IF(P99="0","0",LOOKUP(P99,{0,1,2,3,"3.5",4,5},{"F","D","C","B","A-","A","A+"}))</f>
        <v>F</v>
      </c>
      <c r="AM99" s="53" t="str">
        <f>IF(T99="0","0",LOOKUP(T99,{0,1,2,3,"3.5",4,5},{"F","D","C","B","A-","A","A+"}))</f>
        <v>F</v>
      </c>
      <c r="AN99" s="53" t="str">
        <f>IF(X99="0","0",LOOKUP(X99,{0,1,2,3,"3.5",4,5},{"F","D","C","B","A-","A","A+"}))</f>
        <v>D</v>
      </c>
      <c r="AO99" s="53" t="str">
        <f>IF(AB99="0","0",LOOKUP(AB99,{0,1,2,3,"3.5",4,5},{"F","D","C","B","A-","A","A+"}))</f>
        <v>F</v>
      </c>
      <c r="AP99" s="54">
        <f t="shared" si="51"/>
        <v>173</v>
      </c>
    </row>
    <row r="100" spans="1:42" ht="19.5" customHeight="1" x14ac:dyDescent="0.25">
      <c r="A100" s="86">
        <v>1098</v>
      </c>
      <c r="B100" s="87" t="s">
        <v>184</v>
      </c>
      <c r="C100" s="79">
        <v>49</v>
      </c>
      <c r="D100" s="79">
        <v>23</v>
      </c>
      <c r="E100" s="62">
        <f t="shared" si="43"/>
        <v>72</v>
      </c>
      <c r="F100" s="62">
        <f>IF(E100="0","0",LOOKUP(E100,{0,33,40,50,60,70,80},{0,1,2,3,"3.5",4,5}))</f>
        <v>4</v>
      </c>
      <c r="G100" s="59">
        <v>70</v>
      </c>
      <c r="H100" s="62">
        <f>IF(G100="0","0",LOOKUP(G100,{0,33,40,50,60,70,80},{0,1,2,3,"3.5",4,5}))</f>
        <v>4</v>
      </c>
      <c r="I100" s="79">
        <v>32</v>
      </c>
      <c r="J100" s="79">
        <v>20</v>
      </c>
      <c r="K100" s="62">
        <f t="shared" si="44"/>
        <v>52</v>
      </c>
      <c r="L100" s="62">
        <f>IF(K100="0","0",LOOKUP(K100,{0,25,30,37,45,52,60},{0,1,2,3,"3.5",4,5}))</f>
        <v>4</v>
      </c>
      <c r="M100" s="79">
        <v>31</v>
      </c>
      <c r="N100" s="79">
        <v>9</v>
      </c>
      <c r="O100" s="59">
        <f t="shared" si="45"/>
        <v>40</v>
      </c>
      <c r="P100" s="59">
        <f>IF(O100="0","0",LOOKUP(O100,{0,25,30,37,45,52,60},{0,1,2,3,"3.5",4,5}))</f>
        <v>3</v>
      </c>
      <c r="Q100" s="59">
        <v>24</v>
      </c>
      <c r="R100" s="59">
        <v>14</v>
      </c>
      <c r="S100" s="59">
        <f t="shared" si="46"/>
        <v>38</v>
      </c>
      <c r="T100" s="59">
        <f>IF(S100="0","0",LOOKUP(S100,{0,25,30,37,45,52,60},{0,1,2,3,"3.5",4,5}))</f>
        <v>3</v>
      </c>
      <c r="U100" s="79">
        <v>17</v>
      </c>
      <c r="V100" s="79">
        <v>14</v>
      </c>
      <c r="W100" s="59">
        <f t="shared" si="47"/>
        <v>31</v>
      </c>
      <c r="X100" s="59">
        <f>IF(W100="0","0",LOOKUP(W100,{0,25,30,37,45,52,60},{0,1,2,3,"3.5",4,5}))</f>
        <v>2</v>
      </c>
      <c r="Y100" s="79">
        <v>33</v>
      </c>
      <c r="Z100" s="79">
        <v>16</v>
      </c>
      <c r="AA100" s="59">
        <f t="shared" si="48"/>
        <v>49</v>
      </c>
      <c r="AB100" s="59" t="str">
        <f>IF(AA100="0","0",LOOKUP(AA100,{0,25,30,37,45,52,60},{0,1,2,3,"3.5",4,5}))</f>
        <v>3.5</v>
      </c>
      <c r="AC100" s="59" t="s">
        <v>785</v>
      </c>
      <c r="AD100" s="82">
        <f>IF(ISBLANK(X100)," ",IF(X100="0","0",LOOKUP(X100,{0,1,2,3,"3.5",4,5},{0,0,0,1,"1.5",2,3})))</f>
        <v>0</v>
      </c>
      <c r="AE100" s="77">
        <f t="shared" ref="AE100:AE107" si="64">IF(OR((F100=0),(H100=0),(L100=0),(P100=0),(T100=0),(AB100=0)),0,SUM(F100+H100+L100+P100+T100+AB100+AD100)/6)</f>
        <v>3.5833333333333335</v>
      </c>
      <c r="AF100" s="82" t="str">
        <f t="shared" si="49"/>
        <v>A-</v>
      </c>
      <c r="AG100" s="85" t="str">
        <f t="shared" si="50"/>
        <v>Good Result</v>
      </c>
      <c r="AH100" s="40"/>
      <c r="AI100" s="53" t="str">
        <f>IF(F100="0","0",LOOKUP(F100,{0,1,2,3,"3.5",4,5},{"F","D","C","B","A-","A","A+"}))</f>
        <v>A</v>
      </c>
      <c r="AJ100" s="53" t="str">
        <f>IF(H100="0","0",LOOKUP(H100,{0,1,2,3,"3.5",4,5},{"F","D","C","B","A-","A","A+"}))</f>
        <v>A</v>
      </c>
      <c r="AK100" s="53" t="str">
        <f>IF(L100="0","0",LOOKUP(L100,{0,1,2,3,"3.5",4,5},{"F","D","C","B","A-","A","A+"}))</f>
        <v>A</v>
      </c>
      <c r="AL100" s="53" t="str">
        <f>IF(P100="0","0",LOOKUP(P100,{0,1,2,3,"3.5",4,5},{"F","D","C","B","A-","A","A+"}))</f>
        <v>B</v>
      </c>
      <c r="AM100" s="53" t="str">
        <f>IF(T100="0","0",LOOKUP(T100,{0,1,2,3,"3.5",4,5},{"F","D","C","B","A-","A","A+"}))</f>
        <v>B</v>
      </c>
      <c r="AN100" s="53" t="str">
        <f>IF(X100="0","0",LOOKUP(X100,{0,1,2,3,"3.5",4,5},{"F","D","C","B","A-","A","A+"}))</f>
        <v>C</v>
      </c>
      <c r="AO100" s="53" t="str">
        <f>IF(AB100="0","0",LOOKUP(AB100,{0,1,2,3,"3.5",4,5},{"F","D","C","B","A-","A","A+"}))</f>
        <v>A-</v>
      </c>
      <c r="AP100" s="54">
        <f t="shared" si="51"/>
        <v>352</v>
      </c>
    </row>
    <row r="101" spans="1:42" ht="19.5" customHeight="1" x14ac:dyDescent="0.25">
      <c r="A101" s="86">
        <v>1099</v>
      </c>
      <c r="B101" s="87" t="s">
        <v>185</v>
      </c>
      <c r="C101" s="79">
        <v>45</v>
      </c>
      <c r="D101" s="79">
        <v>25</v>
      </c>
      <c r="E101" s="62">
        <f t="shared" ref="E101:E132" si="65">IF(OR((C101&lt;19),(D101&lt;9)),0,SUM(C101:D101))</f>
        <v>70</v>
      </c>
      <c r="F101" s="62">
        <f>IF(E101="0","0",LOOKUP(E101,{0,33,40,50,60,70,80},{0,1,2,3,"3.5",4,5}))</f>
        <v>4</v>
      </c>
      <c r="G101" s="59">
        <v>73</v>
      </c>
      <c r="H101" s="62">
        <f>IF(G101="0","0",LOOKUP(G101,{0,33,40,50,60,70,80},{0,1,2,3,"3.5",4,5}))</f>
        <v>4</v>
      </c>
      <c r="I101" s="79">
        <v>32</v>
      </c>
      <c r="J101" s="79">
        <v>20</v>
      </c>
      <c r="K101" s="62">
        <f t="shared" ref="K101:K132" si="66">IF(OR((I101&lt;13),(J101&lt;8)),0,SUM(I101:J101))</f>
        <v>52</v>
      </c>
      <c r="L101" s="62">
        <f>IF(K101="0","0",LOOKUP(K101,{0,25,30,37,45,52,60},{0,1,2,3,"3.5",4,5}))</f>
        <v>4</v>
      </c>
      <c r="M101" s="79">
        <v>26</v>
      </c>
      <c r="N101" s="79">
        <v>10</v>
      </c>
      <c r="O101" s="59">
        <f t="shared" ref="O101:O132" si="67">IF(OR((M101&lt;13),(N101&lt;8)),0,SUM(M101:N101))</f>
        <v>36</v>
      </c>
      <c r="P101" s="59">
        <f>IF(O101="0","0",LOOKUP(O101,{0,25,30,37,45,52,60},{0,1,2,3,"3.5",4,5}))</f>
        <v>2</v>
      </c>
      <c r="Q101" s="59">
        <v>26</v>
      </c>
      <c r="R101" s="59">
        <v>11</v>
      </c>
      <c r="S101" s="59">
        <f t="shared" ref="S101:S132" si="68">IF(OR((Q101&lt;13),(R101&lt;8)),0,SUM(Q101:R101))</f>
        <v>37</v>
      </c>
      <c r="T101" s="59">
        <f>IF(S101="0","0",LOOKUP(S101,{0,25,30,37,45,52,60},{0,1,2,3,"3.5",4,5}))</f>
        <v>3</v>
      </c>
      <c r="U101" s="79">
        <v>11</v>
      </c>
      <c r="V101" s="79">
        <v>14</v>
      </c>
      <c r="W101" s="59">
        <f t="shared" ref="W101:W132" si="69">IF(OR((U101&lt;13),(V101&lt;8)),0,SUM(U101:V101))</f>
        <v>0</v>
      </c>
      <c r="X101" s="59">
        <f>IF(W101="0","0",LOOKUP(W101,{0,25,30,37,45,52,60},{0,1,2,3,"3.5",4,5}))</f>
        <v>0</v>
      </c>
      <c r="Y101" s="79">
        <v>26</v>
      </c>
      <c r="Z101" s="79">
        <v>17</v>
      </c>
      <c r="AA101" s="59">
        <f t="shared" ref="AA101:AA132" si="70">IF(OR((Y101&lt;13),(Z101&lt;8)),0,SUM(Y101:Z101))</f>
        <v>43</v>
      </c>
      <c r="AB101" s="59">
        <f>IF(AA101="0","0",LOOKUP(AA101,{0,25,30,37,45,52,60},{0,1,2,3,"3.5",4,5}))</f>
        <v>3</v>
      </c>
      <c r="AC101" s="59" t="s">
        <v>785</v>
      </c>
      <c r="AD101" s="82">
        <f>IF(ISBLANK(X101)," ",IF(X101="0","0",LOOKUP(X101,{0,1,2,3,"3.5",4,5},{0,0,0,1,"1.5",2,3})))</f>
        <v>0</v>
      </c>
      <c r="AE101" s="77">
        <f t="shared" si="64"/>
        <v>3.3333333333333335</v>
      </c>
      <c r="AF101" s="82" t="str">
        <f t="shared" ref="AF101:AF132" si="71">IF(AE101&gt;=5,"A+",IF(AE101&gt;=4,"A",IF(AE101&gt;=3.5,"A-",IF(AE101&gt;=3,"B",IF(AE101&gt;=2,"C",IF(AE101&gt;=1,"D","F"))))))</f>
        <v>B</v>
      </c>
      <c r="AG101" s="85" t="str">
        <f t="shared" ref="AG101:AG132" si="72">IF(AF101="A+","Excellent Result",IF(AF101="A","Very Good Result",IF(AF101="A-","Good Result",IF(AF101="B","Average Result",IF(AF101="C","Bellow Average Result",IF(AF101="D","Not So Good Result","Fail"))))))</f>
        <v>Average Result</v>
      </c>
      <c r="AH101" s="40"/>
      <c r="AI101" s="53" t="str">
        <f>IF(F101="0","0",LOOKUP(F101,{0,1,2,3,"3.5",4,5},{"F","D","C","B","A-","A","A+"}))</f>
        <v>A</v>
      </c>
      <c r="AJ101" s="53" t="str">
        <f>IF(H101="0","0",LOOKUP(H101,{0,1,2,3,"3.5",4,5},{"F","D","C","B","A-","A","A+"}))</f>
        <v>A</v>
      </c>
      <c r="AK101" s="53" t="str">
        <f>IF(L101="0","0",LOOKUP(L101,{0,1,2,3,"3.5",4,5},{"F","D","C","B","A-","A","A+"}))</f>
        <v>A</v>
      </c>
      <c r="AL101" s="53" t="str">
        <f>IF(P101="0","0",LOOKUP(P101,{0,1,2,3,"3.5",4,5},{"F","D","C","B","A-","A","A+"}))</f>
        <v>C</v>
      </c>
      <c r="AM101" s="53" t="str">
        <f>IF(T101="0","0",LOOKUP(T101,{0,1,2,3,"3.5",4,5},{"F","D","C","B","A-","A","A+"}))</f>
        <v>B</v>
      </c>
      <c r="AN101" s="53" t="str">
        <f>IF(X101="0","0",LOOKUP(X101,{0,1,2,3,"3.5",4,5},{"F","D","C","B","A-","A","A+"}))</f>
        <v>F</v>
      </c>
      <c r="AO101" s="53" t="str">
        <f>IF(AB101="0","0",LOOKUP(AB101,{0,1,2,3,"3.5",4,5},{"F","D","C","B","A-","A","A+"}))</f>
        <v>B</v>
      </c>
      <c r="AP101" s="54">
        <f t="shared" ref="AP101:AP132" si="73" xml:space="preserve"> SUM(E101+G101+K101+O101+S101+W101+AA101)</f>
        <v>311</v>
      </c>
    </row>
    <row r="102" spans="1:42" ht="19.5" customHeight="1" x14ac:dyDescent="0.25">
      <c r="A102" s="86">
        <v>1100</v>
      </c>
      <c r="B102" s="87" t="s">
        <v>186</v>
      </c>
      <c r="C102" s="79">
        <v>43</v>
      </c>
      <c r="D102" s="79">
        <v>23</v>
      </c>
      <c r="E102" s="62">
        <f t="shared" si="65"/>
        <v>66</v>
      </c>
      <c r="F102" s="62" t="str">
        <f>IF(E102="0","0",LOOKUP(E102,{0,33,40,50,60,70,80},{0,1,2,3,"3.5",4,5}))</f>
        <v>3.5</v>
      </c>
      <c r="G102" s="59">
        <v>53</v>
      </c>
      <c r="H102" s="62">
        <f>IF(G102="0","0",LOOKUP(G102,{0,33,40,50,60,70,80},{0,1,2,3,"3.5",4,5}))</f>
        <v>3</v>
      </c>
      <c r="I102" s="79">
        <v>35</v>
      </c>
      <c r="J102" s="79">
        <v>19</v>
      </c>
      <c r="K102" s="62">
        <f t="shared" si="66"/>
        <v>54</v>
      </c>
      <c r="L102" s="62">
        <f>IF(K102="0","0",LOOKUP(K102,{0,25,30,37,45,52,60},{0,1,2,3,"3.5",4,5}))</f>
        <v>4</v>
      </c>
      <c r="M102" s="79">
        <v>24</v>
      </c>
      <c r="N102" s="79">
        <v>16</v>
      </c>
      <c r="O102" s="59">
        <f t="shared" si="67"/>
        <v>40</v>
      </c>
      <c r="P102" s="59">
        <f>IF(O102="0","0",LOOKUP(O102,{0,25,30,37,45,52,60},{0,1,2,3,"3.5",4,5}))</f>
        <v>3</v>
      </c>
      <c r="Q102" s="59">
        <v>27</v>
      </c>
      <c r="R102" s="59">
        <v>9</v>
      </c>
      <c r="S102" s="59">
        <f t="shared" si="68"/>
        <v>36</v>
      </c>
      <c r="T102" s="59">
        <f>IF(S102="0","0",LOOKUP(S102,{0,25,30,37,45,52,60},{0,1,2,3,"3.5",4,5}))</f>
        <v>2</v>
      </c>
      <c r="U102" s="79">
        <v>8</v>
      </c>
      <c r="V102" s="79">
        <v>10</v>
      </c>
      <c r="W102" s="59">
        <f t="shared" si="69"/>
        <v>0</v>
      </c>
      <c r="X102" s="59">
        <f>IF(W102="0","0",LOOKUP(W102,{0,25,30,37,45,52,60},{0,1,2,3,"3.5",4,5}))</f>
        <v>0</v>
      </c>
      <c r="Y102" s="79">
        <v>18</v>
      </c>
      <c r="Z102" s="79">
        <v>12</v>
      </c>
      <c r="AA102" s="59">
        <f t="shared" si="70"/>
        <v>30</v>
      </c>
      <c r="AB102" s="59">
        <f>IF(AA102="0","0",LOOKUP(AA102,{0,25,30,37,45,52,60},{0,1,2,3,"3.5",4,5}))</f>
        <v>2</v>
      </c>
      <c r="AC102" s="59" t="s">
        <v>785</v>
      </c>
      <c r="AD102" s="82">
        <f>IF(ISBLANK(X102)," ",IF(X102="0","0",LOOKUP(X102,{0,1,2,3,"3.5",4,5},{0,0,0,1,"1.5",2,3})))</f>
        <v>0</v>
      </c>
      <c r="AE102" s="77">
        <f t="shared" si="64"/>
        <v>2.9166666666666665</v>
      </c>
      <c r="AF102" s="82" t="str">
        <f t="shared" si="71"/>
        <v>C</v>
      </c>
      <c r="AG102" s="85" t="str">
        <f t="shared" si="72"/>
        <v>Bellow Average Result</v>
      </c>
      <c r="AH102" s="40"/>
      <c r="AI102" s="53" t="str">
        <f>IF(F102="0","0",LOOKUP(F102,{0,1,2,3,"3.5",4,5},{"F","D","C","B","A-","A","A+"}))</f>
        <v>A-</v>
      </c>
      <c r="AJ102" s="53" t="str">
        <f>IF(H102="0","0",LOOKUP(H102,{0,1,2,3,"3.5",4,5},{"F","D","C","B","A-","A","A+"}))</f>
        <v>B</v>
      </c>
      <c r="AK102" s="53" t="str">
        <f>IF(L102="0","0",LOOKUP(L102,{0,1,2,3,"3.5",4,5},{"F","D","C","B","A-","A","A+"}))</f>
        <v>A</v>
      </c>
      <c r="AL102" s="53" t="str">
        <f>IF(P102="0","0",LOOKUP(P102,{0,1,2,3,"3.5",4,5},{"F","D","C","B","A-","A","A+"}))</f>
        <v>B</v>
      </c>
      <c r="AM102" s="53" t="str">
        <f>IF(T102="0","0",LOOKUP(T102,{0,1,2,3,"3.5",4,5},{"F","D","C","B","A-","A","A+"}))</f>
        <v>C</v>
      </c>
      <c r="AN102" s="53" t="str">
        <f>IF(X102="0","0",LOOKUP(X102,{0,1,2,3,"3.5",4,5},{"F","D","C","B","A-","A","A+"}))</f>
        <v>F</v>
      </c>
      <c r="AO102" s="53" t="str">
        <f>IF(AB102="0","0",LOOKUP(AB102,{0,1,2,3,"3.5",4,5},{"F","D","C","B","A-","A","A+"}))</f>
        <v>C</v>
      </c>
      <c r="AP102" s="54">
        <f t="shared" si="73"/>
        <v>279</v>
      </c>
    </row>
    <row r="103" spans="1:42" ht="19.5" customHeight="1" x14ac:dyDescent="0.25">
      <c r="A103" s="86">
        <v>1101</v>
      </c>
      <c r="B103" s="87" t="s">
        <v>187</v>
      </c>
      <c r="C103" s="79">
        <v>42</v>
      </c>
      <c r="D103" s="79">
        <v>23</v>
      </c>
      <c r="E103" s="62">
        <f t="shared" si="65"/>
        <v>65</v>
      </c>
      <c r="F103" s="62" t="str">
        <f>IF(E103="0","0",LOOKUP(E103,{0,33,40,50,60,70,80},{0,1,2,3,"3.5",4,5}))</f>
        <v>3.5</v>
      </c>
      <c r="G103" s="59">
        <v>70</v>
      </c>
      <c r="H103" s="62">
        <f>IF(G103="0","0",LOOKUP(G103,{0,33,40,50,60,70,80},{0,1,2,3,"3.5",4,5}))</f>
        <v>4</v>
      </c>
      <c r="I103" s="79">
        <v>29</v>
      </c>
      <c r="J103" s="79">
        <v>20</v>
      </c>
      <c r="K103" s="62">
        <f t="shared" si="66"/>
        <v>49</v>
      </c>
      <c r="L103" s="62" t="str">
        <f>IF(K103="0","0",LOOKUP(K103,{0,25,30,37,45,52,60},{0,1,2,3,"3.5",4,5}))</f>
        <v>3.5</v>
      </c>
      <c r="M103" s="79">
        <v>31</v>
      </c>
      <c r="N103" s="79">
        <v>15</v>
      </c>
      <c r="O103" s="59">
        <f t="shared" si="67"/>
        <v>46</v>
      </c>
      <c r="P103" s="59" t="str">
        <f>IF(O103="0","0",LOOKUP(O103,{0,25,30,37,45,52,60},{0,1,2,3,"3.5",4,5}))</f>
        <v>3.5</v>
      </c>
      <c r="Q103" s="59">
        <v>28</v>
      </c>
      <c r="R103" s="59">
        <v>12</v>
      </c>
      <c r="S103" s="59">
        <f t="shared" si="68"/>
        <v>40</v>
      </c>
      <c r="T103" s="59">
        <f>IF(S103="0","0",LOOKUP(S103,{0,25,30,37,45,52,60},{0,1,2,3,"3.5",4,5}))</f>
        <v>3</v>
      </c>
      <c r="U103" s="79">
        <v>8</v>
      </c>
      <c r="V103" s="79">
        <v>12</v>
      </c>
      <c r="W103" s="59">
        <f t="shared" si="69"/>
        <v>0</v>
      </c>
      <c r="X103" s="59">
        <f>IF(W103="0","0",LOOKUP(W103,{0,25,30,37,45,52,60},{0,1,2,3,"3.5",4,5}))</f>
        <v>0</v>
      </c>
      <c r="Y103" s="79">
        <v>29</v>
      </c>
      <c r="Z103" s="79">
        <v>16</v>
      </c>
      <c r="AA103" s="59">
        <f t="shared" si="70"/>
        <v>45</v>
      </c>
      <c r="AB103" s="59" t="str">
        <f>IF(AA103="0","0",LOOKUP(AA103,{0,25,30,37,45,52,60},{0,1,2,3,"3.5",4,5}))</f>
        <v>3.5</v>
      </c>
      <c r="AC103" s="59" t="s">
        <v>785</v>
      </c>
      <c r="AD103" s="82">
        <f>IF(ISBLANK(X103)," ",IF(X103="0","0",LOOKUP(X103,{0,1,2,3,"3.5",4,5},{0,0,0,1,"1.5",2,3})))</f>
        <v>0</v>
      </c>
      <c r="AE103" s="77">
        <f t="shared" si="64"/>
        <v>3.5</v>
      </c>
      <c r="AF103" s="82" t="str">
        <f t="shared" si="71"/>
        <v>A-</v>
      </c>
      <c r="AG103" s="85" t="str">
        <f t="shared" si="72"/>
        <v>Good Result</v>
      </c>
      <c r="AH103" s="40"/>
      <c r="AI103" s="53" t="str">
        <f>IF(F103="0","0",LOOKUP(F103,{0,1,2,3,"3.5",4,5},{"F","D","C","B","A-","A","A+"}))</f>
        <v>A-</v>
      </c>
      <c r="AJ103" s="53" t="str">
        <f>IF(H103="0","0",LOOKUP(H103,{0,1,2,3,"3.5",4,5},{"F","D","C","B","A-","A","A+"}))</f>
        <v>A</v>
      </c>
      <c r="AK103" s="53" t="str">
        <f>IF(L103="0","0",LOOKUP(L103,{0,1,2,3,"3.5",4,5},{"F","D","C","B","A-","A","A+"}))</f>
        <v>A-</v>
      </c>
      <c r="AL103" s="53" t="str">
        <f>IF(P103="0","0",LOOKUP(P103,{0,1,2,3,"3.5",4,5},{"F","D","C","B","A-","A","A+"}))</f>
        <v>A-</v>
      </c>
      <c r="AM103" s="53" t="str">
        <f>IF(T103="0","0",LOOKUP(T103,{0,1,2,3,"3.5",4,5},{"F","D","C","B","A-","A","A+"}))</f>
        <v>B</v>
      </c>
      <c r="AN103" s="53" t="str">
        <f>IF(X103="0","0",LOOKUP(X103,{0,1,2,3,"3.5",4,5},{"F","D","C","B","A-","A","A+"}))</f>
        <v>F</v>
      </c>
      <c r="AO103" s="53" t="str">
        <f>IF(AB103="0","0",LOOKUP(AB103,{0,1,2,3,"3.5",4,5},{"F","D","C","B","A-","A","A+"}))</f>
        <v>A-</v>
      </c>
      <c r="AP103" s="54">
        <f t="shared" si="73"/>
        <v>315</v>
      </c>
    </row>
    <row r="104" spans="1:42" ht="19.5" customHeight="1" x14ac:dyDescent="0.25">
      <c r="A104" s="86">
        <v>1102</v>
      </c>
      <c r="B104" s="87" t="s">
        <v>188</v>
      </c>
      <c r="C104" s="79">
        <v>42</v>
      </c>
      <c r="D104" s="79">
        <v>20</v>
      </c>
      <c r="E104" s="62">
        <f t="shared" si="65"/>
        <v>62</v>
      </c>
      <c r="F104" s="62" t="str">
        <f>IF(E104="0","0",LOOKUP(E104,{0,33,40,50,60,70,80},{0,1,2,3,"3.5",4,5}))</f>
        <v>3.5</v>
      </c>
      <c r="G104" s="59">
        <v>63</v>
      </c>
      <c r="H104" s="62" t="str">
        <f>IF(G104="0","0",LOOKUP(G104,{0,33,40,50,60,70,80},{0,1,2,3,"3.5",4,5}))</f>
        <v>3.5</v>
      </c>
      <c r="I104" s="79">
        <v>34</v>
      </c>
      <c r="J104" s="79">
        <v>18</v>
      </c>
      <c r="K104" s="62">
        <f t="shared" si="66"/>
        <v>52</v>
      </c>
      <c r="L104" s="62">
        <f>IF(K104="0","0",LOOKUP(K104,{0,25,30,37,45,52,60},{0,1,2,3,"3.5",4,5}))</f>
        <v>4</v>
      </c>
      <c r="M104" s="79">
        <v>30</v>
      </c>
      <c r="N104" s="79">
        <v>16</v>
      </c>
      <c r="O104" s="59">
        <f t="shared" si="67"/>
        <v>46</v>
      </c>
      <c r="P104" s="59" t="str">
        <f>IF(O104="0","0",LOOKUP(O104,{0,25,30,37,45,52,60},{0,1,2,3,"3.5",4,5}))</f>
        <v>3.5</v>
      </c>
      <c r="Q104" s="59">
        <v>26</v>
      </c>
      <c r="R104" s="59">
        <v>12</v>
      </c>
      <c r="S104" s="59">
        <f t="shared" si="68"/>
        <v>38</v>
      </c>
      <c r="T104" s="59">
        <f>IF(S104="0","0",LOOKUP(S104,{0,25,30,37,45,52,60},{0,1,2,3,"3.5",4,5}))</f>
        <v>3</v>
      </c>
      <c r="U104" s="79">
        <v>9</v>
      </c>
      <c r="V104" s="79">
        <v>11</v>
      </c>
      <c r="W104" s="59">
        <f t="shared" si="69"/>
        <v>0</v>
      </c>
      <c r="X104" s="59">
        <f>IF(W104="0","0",LOOKUP(W104,{0,25,30,37,45,52,60},{0,1,2,3,"3.5",4,5}))</f>
        <v>0</v>
      </c>
      <c r="Y104" s="79">
        <v>31</v>
      </c>
      <c r="Z104" s="79">
        <v>14</v>
      </c>
      <c r="AA104" s="59">
        <f t="shared" si="70"/>
        <v>45</v>
      </c>
      <c r="AB104" s="59" t="str">
        <f>IF(AA104="0","0",LOOKUP(AA104,{0,25,30,37,45,52,60},{0,1,2,3,"3.5",4,5}))</f>
        <v>3.5</v>
      </c>
      <c r="AC104" s="59" t="s">
        <v>785</v>
      </c>
      <c r="AD104" s="82">
        <f>IF(ISBLANK(X104)," ",IF(X104="0","0",LOOKUP(X104,{0,1,2,3,"3.5",4,5},{0,0,0,1,"1.5",2,3})))</f>
        <v>0</v>
      </c>
      <c r="AE104" s="77">
        <f t="shared" si="64"/>
        <v>3.5</v>
      </c>
      <c r="AF104" s="82" t="str">
        <f t="shared" si="71"/>
        <v>A-</v>
      </c>
      <c r="AG104" s="85" t="str">
        <f t="shared" si="72"/>
        <v>Good Result</v>
      </c>
      <c r="AH104" s="40"/>
      <c r="AI104" s="53" t="str">
        <f>IF(F104="0","0",LOOKUP(F104,{0,1,2,3,"3.5",4,5},{"F","D","C","B","A-","A","A+"}))</f>
        <v>A-</v>
      </c>
      <c r="AJ104" s="53" t="str">
        <f>IF(H104="0","0",LOOKUP(H104,{0,1,2,3,"3.5",4,5},{"F","D","C","B","A-","A","A+"}))</f>
        <v>A-</v>
      </c>
      <c r="AK104" s="53" t="str">
        <f>IF(L104="0","0",LOOKUP(L104,{0,1,2,3,"3.5",4,5},{"F","D","C","B","A-","A","A+"}))</f>
        <v>A</v>
      </c>
      <c r="AL104" s="53" t="str">
        <f>IF(P104="0","0",LOOKUP(P104,{0,1,2,3,"3.5",4,5},{"F","D","C","B","A-","A","A+"}))</f>
        <v>A-</v>
      </c>
      <c r="AM104" s="53" t="str">
        <f>IF(T104="0","0",LOOKUP(T104,{0,1,2,3,"3.5",4,5},{"F","D","C","B","A-","A","A+"}))</f>
        <v>B</v>
      </c>
      <c r="AN104" s="53" t="str">
        <f>IF(X104="0","0",LOOKUP(X104,{0,1,2,3,"3.5",4,5},{"F","D","C","B","A-","A","A+"}))</f>
        <v>F</v>
      </c>
      <c r="AO104" s="53" t="str">
        <f>IF(AB104="0","0",LOOKUP(AB104,{0,1,2,3,"3.5",4,5},{"F","D","C","B","A-","A","A+"}))</f>
        <v>A-</v>
      </c>
      <c r="AP104" s="54">
        <f t="shared" si="73"/>
        <v>306</v>
      </c>
    </row>
    <row r="105" spans="1:42" ht="19.5" customHeight="1" x14ac:dyDescent="0.25">
      <c r="A105" s="86">
        <v>1103</v>
      </c>
      <c r="B105" s="87" t="s">
        <v>189</v>
      </c>
      <c r="C105" s="79">
        <v>37</v>
      </c>
      <c r="D105" s="79">
        <v>14</v>
      </c>
      <c r="E105" s="62">
        <f t="shared" si="65"/>
        <v>51</v>
      </c>
      <c r="F105" s="62">
        <f>IF(E105="0","0",LOOKUP(E105,{0,33,40,50,60,70,80},{0,1,2,3,"3.5",4,5}))</f>
        <v>3</v>
      </c>
      <c r="G105" s="59">
        <v>48</v>
      </c>
      <c r="H105" s="62">
        <f>IF(G105="0","0",LOOKUP(G105,{0,33,40,50,60,70,80},{0,1,2,3,"3.5",4,5}))</f>
        <v>2</v>
      </c>
      <c r="I105" s="79">
        <v>31</v>
      </c>
      <c r="J105" s="79">
        <v>14</v>
      </c>
      <c r="K105" s="62">
        <f t="shared" si="66"/>
        <v>45</v>
      </c>
      <c r="L105" s="62" t="str">
        <f>IF(K105="0","0",LOOKUP(K105,{0,25,30,37,45,52,60},{0,1,2,3,"3.5",4,5}))</f>
        <v>3.5</v>
      </c>
      <c r="M105" s="79">
        <v>24</v>
      </c>
      <c r="N105" s="79">
        <v>11</v>
      </c>
      <c r="O105" s="59">
        <f t="shared" si="67"/>
        <v>35</v>
      </c>
      <c r="P105" s="59">
        <f>IF(O105="0","0",LOOKUP(O105,{0,25,30,37,45,52,60},{0,1,2,3,"3.5",4,5}))</f>
        <v>2</v>
      </c>
      <c r="Q105" s="59">
        <v>19</v>
      </c>
      <c r="R105" s="59">
        <v>10</v>
      </c>
      <c r="S105" s="59">
        <f t="shared" si="68"/>
        <v>29</v>
      </c>
      <c r="T105" s="59">
        <f>IF(S105="0","0",LOOKUP(S105,{0,25,30,37,45,52,60},{0,1,2,3,"3.5",4,5}))</f>
        <v>1</v>
      </c>
      <c r="U105" s="79">
        <v>11</v>
      </c>
      <c r="V105" s="79">
        <v>10</v>
      </c>
      <c r="W105" s="59">
        <f t="shared" si="69"/>
        <v>0</v>
      </c>
      <c r="X105" s="59">
        <f>IF(W105="0","0",LOOKUP(W105,{0,25,30,37,45,52,60},{0,1,2,3,"3.5",4,5}))</f>
        <v>0</v>
      </c>
      <c r="Y105" s="79">
        <v>15</v>
      </c>
      <c r="Z105" s="79">
        <v>10</v>
      </c>
      <c r="AA105" s="59">
        <f t="shared" si="70"/>
        <v>25</v>
      </c>
      <c r="AB105" s="59">
        <f>IF(AA105="0","0",LOOKUP(AA105,{0,25,30,37,45,52,60},{0,1,2,3,"3.5",4,5}))</f>
        <v>1</v>
      </c>
      <c r="AC105" s="59" t="s">
        <v>785</v>
      </c>
      <c r="AD105" s="82">
        <f>IF(ISBLANK(X105)," ",IF(X105="0","0",LOOKUP(X105,{0,1,2,3,"3.5",4,5},{0,0,0,1,"1.5",2,3})))</f>
        <v>0</v>
      </c>
      <c r="AE105" s="77">
        <f t="shared" si="64"/>
        <v>2.0833333333333335</v>
      </c>
      <c r="AF105" s="82" t="str">
        <f t="shared" si="71"/>
        <v>C</v>
      </c>
      <c r="AG105" s="85" t="str">
        <f t="shared" si="72"/>
        <v>Bellow Average Result</v>
      </c>
      <c r="AH105" s="40"/>
      <c r="AI105" s="53" t="str">
        <f>IF(F105="0","0",LOOKUP(F105,{0,1,2,3,"3.5",4,5},{"F","D","C","B","A-","A","A+"}))</f>
        <v>B</v>
      </c>
      <c r="AJ105" s="53" t="str">
        <f>IF(H105="0","0",LOOKUP(H105,{0,1,2,3,"3.5",4,5},{"F","D","C","B","A-","A","A+"}))</f>
        <v>C</v>
      </c>
      <c r="AK105" s="53" t="str">
        <f>IF(L105="0","0",LOOKUP(L105,{0,1,2,3,"3.5",4,5},{"F","D","C","B","A-","A","A+"}))</f>
        <v>A-</v>
      </c>
      <c r="AL105" s="53" t="str">
        <f>IF(P105="0","0",LOOKUP(P105,{0,1,2,3,"3.5",4,5},{"F","D","C","B","A-","A","A+"}))</f>
        <v>C</v>
      </c>
      <c r="AM105" s="53" t="str">
        <f>IF(T105="0","0",LOOKUP(T105,{0,1,2,3,"3.5",4,5},{"F","D","C","B","A-","A","A+"}))</f>
        <v>D</v>
      </c>
      <c r="AN105" s="53" t="str">
        <f>IF(X105="0","0",LOOKUP(X105,{0,1,2,3,"3.5",4,5},{"F","D","C","B","A-","A","A+"}))</f>
        <v>F</v>
      </c>
      <c r="AO105" s="53" t="str">
        <f>IF(AB105="0","0",LOOKUP(AB105,{0,1,2,3,"3.5",4,5},{"F","D","C","B","A-","A","A+"}))</f>
        <v>D</v>
      </c>
      <c r="AP105" s="54">
        <f t="shared" si="73"/>
        <v>233</v>
      </c>
    </row>
    <row r="106" spans="1:42" ht="19.5" customHeight="1" x14ac:dyDescent="0.25">
      <c r="A106" s="86">
        <v>1104</v>
      </c>
      <c r="B106" s="87" t="s">
        <v>190</v>
      </c>
      <c r="C106" s="79">
        <v>46</v>
      </c>
      <c r="D106" s="79">
        <v>23</v>
      </c>
      <c r="E106" s="62">
        <f t="shared" si="65"/>
        <v>69</v>
      </c>
      <c r="F106" s="62" t="str">
        <f>IF(E106="0","0",LOOKUP(E106,{0,33,40,50,60,70,80},{0,1,2,3,"3.5",4,5}))</f>
        <v>3.5</v>
      </c>
      <c r="G106" s="59">
        <v>51</v>
      </c>
      <c r="H106" s="62">
        <f>IF(G106="0","0",LOOKUP(G106,{0,33,40,50,60,70,80},{0,1,2,3,"3.5",4,5}))</f>
        <v>3</v>
      </c>
      <c r="I106" s="79">
        <v>27</v>
      </c>
      <c r="J106" s="79">
        <v>14</v>
      </c>
      <c r="K106" s="62">
        <f t="shared" si="66"/>
        <v>41</v>
      </c>
      <c r="L106" s="62">
        <f>IF(K106="0","0",LOOKUP(K106,{0,25,30,37,45,52,60},{0,1,2,3,"3.5",4,5}))</f>
        <v>3</v>
      </c>
      <c r="M106" s="79">
        <v>20</v>
      </c>
      <c r="N106" s="79">
        <v>7</v>
      </c>
      <c r="O106" s="59">
        <f t="shared" si="67"/>
        <v>0</v>
      </c>
      <c r="P106" s="59">
        <f>IF(O106="0","0",LOOKUP(O106,{0,25,30,37,45,52,60},{0,1,2,3,"3.5",4,5}))</f>
        <v>0</v>
      </c>
      <c r="Q106" s="65">
        <v>28</v>
      </c>
      <c r="R106" s="59">
        <v>10</v>
      </c>
      <c r="S106" s="59">
        <f t="shared" si="68"/>
        <v>38</v>
      </c>
      <c r="T106" s="59">
        <f>IF(S106="0","0",LOOKUP(S106,{0,25,30,37,45,52,60},{0,1,2,3,"3.5",4,5}))</f>
        <v>3</v>
      </c>
      <c r="U106" s="79">
        <v>6</v>
      </c>
      <c r="V106" s="79">
        <v>12</v>
      </c>
      <c r="W106" s="59">
        <f t="shared" si="69"/>
        <v>0</v>
      </c>
      <c r="X106" s="59">
        <f>IF(W106="0","0",LOOKUP(W106,{0,25,30,37,45,52,60},{0,1,2,3,"3.5",4,5}))</f>
        <v>0</v>
      </c>
      <c r="Y106" s="79">
        <v>15</v>
      </c>
      <c r="Z106" s="79">
        <v>13</v>
      </c>
      <c r="AA106" s="59">
        <f t="shared" si="70"/>
        <v>28</v>
      </c>
      <c r="AB106" s="59">
        <f>IF(AA106="0","0",LOOKUP(AA106,{0,25,30,37,45,52,60},{0,1,2,3,"3.5",4,5}))</f>
        <v>1</v>
      </c>
      <c r="AC106" s="59" t="s">
        <v>785</v>
      </c>
      <c r="AD106" s="82">
        <f>IF(ISBLANK(X106)," ",IF(X106="0","0",LOOKUP(X106,{0,1,2,3,"3.5",4,5},{0,0,0,1,"1.5",2,3})))</f>
        <v>0</v>
      </c>
      <c r="AE106" s="77">
        <f t="shared" si="64"/>
        <v>0</v>
      </c>
      <c r="AF106" s="82" t="str">
        <f t="shared" si="71"/>
        <v>F</v>
      </c>
      <c r="AG106" s="85" t="str">
        <f t="shared" si="72"/>
        <v>Fail</v>
      </c>
      <c r="AH106" s="40"/>
      <c r="AI106" s="53" t="str">
        <f>IF(F106="0","0",LOOKUP(F106,{0,1,2,3,"3.5",4,5},{"F","D","C","B","A-","A","A+"}))</f>
        <v>A-</v>
      </c>
      <c r="AJ106" s="53" t="str">
        <f>IF(H106="0","0",LOOKUP(H106,{0,1,2,3,"3.5",4,5},{"F","D","C","B","A-","A","A+"}))</f>
        <v>B</v>
      </c>
      <c r="AK106" s="53" t="str">
        <f>IF(L106="0","0",LOOKUP(L106,{0,1,2,3,"3.5",4,5},{"F","D","C","B","A-","A","A+"}))</f>
        <v>B</v>
      </c>
      <c r="AL106" s="53" t="str">
        <f>IF(P106="0","0",LOOKUP(P106,{0,1,2,3,"3.5",4,5},{"F","D","C","B","A-","A","A+"}))</f>
        <v>F</v>
      </c>
      <c r="AM106" s="53" t="str">
        <f>IF(T106="0","0",LOOKUP(T106,{0,1,2,3,"3.5",4,5},{"F","D","C","B","A-","A","A+"}))</f>
        <v>B</v>
      </c>
      <c r="AN106" s="53" t="str">
        <f>IF(X106="0","0",LOOKUP(X106,{0,1,2,3,"3.5",4,5},{"F","D","C","B","A-","A","A+"}))</f>
        <v>F</v>
      </c>
      <c r="AO106" s="53" t="str">
        <f>IF(AB106="0","0",LOOKUP(AB106,{0,1,2,3,"3.5",4,5},{"F","D","C","B","A-","A","A+"}))</f>
        <v>D</v>
      </c>
      <c r="AP106" s="54">
        <f t="shared" si="73"/>
        <v>227</v>
      </c>
    </row>
    <row r="107" spans="1:42" ht="19.5" customHeight="1" x14ac:dyDescent="0.25">
      <c r="A107" s="86">
        <v>1105</v>
      </c>
      <c r="B107" s="87" t="s">
        <v>191</v>
      </c>
      <c r="C107" s="79">
        <v>48</v>
      </c>
      <c r="D107" s="79">
        <v>24</v>
      </c>
      <c r="E107" s="62">
        <f t="shared" si="65"/>
        <v>72</v>
      </c>
      <c r="F107" s="62">
        <f>IF(E107="0","0",LOOKUP(E107,{0,33,40,50,60,70,80},{0,1,2,3,"3.5",4,5}))</f>
        <v>4</v>
      </c>
      <c r="G107" s="59">
        <v>57</v>
      </c>
      <c r="H107" s="62">
        <f>IF(G107="0","0",LOOKUP(G107,{0,33,40,50,60,70,80},{0,1,2,3,"3.5",4,5}))</f>
        <v>3</v>
      </c>
      <c r="I107" s="79">
        <v>28</v>
      </c>
      <c r="J107" s="79">
        <v>15</v>
      </c>
      <c r="K107" s="62">
        <f t="shared" si="66"/>
        <v>43</v>
      </c>
      <c r="L107" s="62">
        <f>IF(K107="0","0",LOOKUP(K107,{0,25,30,37,45,52,60},{0,1,2,3,"3.5",4,5}))</f>
        <v>3</v>
      </c>
      <c r="M107" s="79">
        <v>26</v>
      </c>
      <c r="N107" s="79">
        <v>12</v>
      </c>
      <c r="O107" s="59">
        <f t="shared" si="67"/>
        <v>38</v>
      </c>
      <c r="P107" s="59">
        <f>IF(O107="0","0",LOOKUP(O107,{0,25,30,37,45,52,60},{0,1,2,3,"3.5",4,5}))</f>
        <v>3</v>
      </c>
      <c r="Q107" s="65">
        <v>22</v>
      </c>
      <c r="R107" s="59">
        <v>10</v>
      </c>
      <c r="S107" s="59">
        <f t="shared" si="68"/>
        <v>32</v>
      </c>
      <c r="T107" s="59">
        <f>IF(S107="0","0",LOOKUP(S107,{0,25,30,37,45,52,60},{0,1,2,3,"3.5",4,5}))</f>
        <v>2</v>
      </c>
      <c r="U107" s="79">
        <v>9</v>
      </c>
      <c r="V107" s="79">
        <v>11</v>
      </c>
      <c r="W107" s="59">
        <f t="shared" si="69"/>
        <v>0</v>
      </c>
      <c r="X107" s="59">
        <f>IF(W107="0","0",LOOKUP(W107,{0,25,30,37,45,52,60},{0,1,2,3,"3.5",4,5}))</f>
        <v>0</v>
      </c>
      <c r="Y107" s="79">
        <v>17</v>
      </c>
      <c r="Z107" s="79">
        <v>13</v>
      </c>
      <c r="AA107" s="59">
        <f t="shared" si="70"/>
        <v>30</v>
      </c>
      <c r="AB107" s="59">
        <f>IF(AA107="0","0",LOOKUP(AA107,{0,25,30,37,45,52,60},{0,1,2,3,"3.5",4,5}))</f>
        <v>2</v>
      </c>
      <c r="AC107" s="59" t="s">
        <v>785</v>
      </c>
      <c r="AD107" s="82">
        <f>IF(ISBLANK(X107)," ",IF(X107="0","0",LOOKUP(X107,{0,1,2,3,"3.5",4,5},{0,0,0,1,"1.5",2,3})))</f>
        <v>0</v>
      </c>
      <c r="AE107" s="77">
        <f t="shared" si="64"/>
        <v>2.8333333333333335</v>
      </c>
      <c r="AF107" s="82" t="str">
        <f t="shared" si="71"/>
        <v>C</v>
      </c>
      <c r="AG107" s="85" t="str">
        <f t="shared" si="72"/>
        <v>Bellow Average Result</v>
      </c>
      <c r="AH107" s="40"/>
      <c r="AI107" s="53" t="str">
        <f>IF(F107="0","0",LOOKUP(F107,{0,1,2,3,"3.5",4,5},{"F","D","C","B","A-","A","A+"}))</f>
        <v>A</v>
      </c>
      <c r="AJ107" s="53" t="str">
        <f>IF(H107="0","0",LOOKUP(H107,{0,1,2,3,"3.5",4,5},{"F","D","C","B","A-","A","A+"}))</f>
        <v>B</v>
      </c>
      <c r="AK107" s="53" t="str">
        <f>IF(L107="0","0",LOOKUP(L107,{0,1,2,3,"3.5",4,5},{"F","D","C","B","A-","A","A+"}))</f>
        <v>B</v>
      </c>
      <c r="AL107" s="53" t="str">
        <f>IF(P107="0","0",LOOKUP(P107,{0,1,2,3,"3.5",4,5},{"F","D","C","B","A-","A","A+"}))</f>
        <v>B</v>
      </c>
      <c r="AM107" s="53" t="str">
        <f>IF(T107="0","0",LOOKUP(T107,{0,1,2,3,"3.5",4,5},{"F","D","C","B","A-","A","A+"}))</f>
        <v>C</v>
      </c>
      <c r="AN107" s="53" t="str">
        <f>IF(X107="0","0",LOOKUP(X107,{0,1,2,3,"3.5",4,5},{"F","D","C","B","A-","A","A+"}))</f>
        <v>F</v>
      </c>
      <c r="AO107" s="53" t="str">
        <f>IF(AB107="0","0",LOOKUP(AB107,{0,1,2,3,"3.5",4,5},{"F","D","C","B","A-","A","A+"}))</f>
        <v>C</v>
      </c>
      <c r="AP107" s="54">
        <f t="shared" si="73"/>
        <v>272</v>
      </c>
    </row>
    <row r="108" spans="1:42" ht="19.5" customHeight="1" x14ac:dyDescent="0.25">
      <c r="A108" s="86">
        <v>1106</v>
      </c>
      <c r="B108" s="87" t="s">
        <v>192</v>
      </c>
      <c r="C108" s="79">
        <v>40</v>
      </c>
      <c r="D108" s="79">
        <v>20</v>
      </c>
      <c r="E108" s="62">
        <f t="shared" si="65"/>
        <v>60</v>
      </c>
      <c r="F108" s="62" t="str">
        <f>IF(E108="0","0",LOOKUP(E108,{0,33,40,50,60,70,80},{0,1,2,3,"3.5",4,5}))</f>
        <v>3.5</v>
      </c>
      <c r="G108" s="59">
        <v>60</v>
      </c>
      <c r="H108" s="62" t="str">
        <f>IF(G108="0","0",LOOKUP(G108,{0,33,40,50,60,70,80},{0,1,2,3,"3.5",4,5}))</f>
        <v>3.5</v>
      </c>
      <c r="I108" s="79">
        <v>27</v>
      </c>
      <c r="J108" s="79">
        <v>14</v>
      </c>
      <c r="K108" s="62">
        <f t="shared" si="66"/>
        <v>41</v>
      </c>
      <c r="L108" s="62">
        <f>IF(K108="0","0",LOOKUP(K108,{0,25,30,37,45,52,60},{0,1,2,3,"3.5",4,5}))</f>
        <v>3</v>
      </c>
      <c r="M108" s="79">
        <v>22</v>
      </c>
      <c r="N108" s="79">
        <v>11</v>
      </c>
      <c r="O108" s="59">
        <f t="shared" si="67"/>
        <v>33</v>
      </c>
      <c r="P108" s="59">
        <f>IF(O108="0","0",LOOKUP(O108,{0,25,30,37,45,52,60},{0,1,2,3,"3.5",4,5}))</f>
        <v>2</v>
      </c>
      <c r="Q108" s="65">
        <v>21</v>
      </c>
      <c r="R108" s="59">
        <v>15</v>
      </c>
      <c r="S108" s="59">
        <f t="shared" si="68"/>
        <v>36</v>
      </c>
      <c r="T108" s="59">
        <f>IF(S108="0","0",LOOKUP(S108,{0,25,30,37,45,52,60},{0,1,2,3,"3.5",4,5}))</f>
        <v>2</v>
      </c>
      <c r="U108" s="79">
        <v>5</v>
      </c>
      <c r="V108" s="79">
        <v>14</v>
      </c>
      <c r="W108" s="59">
        <f t="shared" si="69"/>
        <v>0</v>
      </c>
      <c r="X108" s="59">
        <f>IF(W108="0","0",LOOKUP(W108,{0,25,30,37,45,52,60},{0,1,2,3,"3.5",4,5}))</f>
        <v>0</v>
      </c>
      <c r="Y108" s="79">
        <v>17</v>
      </c>
      <c r="Z108" s="79">
        <v>11</v>
      </c>
      <c r="AA108" s="59">
        <f t="shared" si="70"/>
        <v>28</v>
      </c>
      <c r="AB108" s="59">
        <f>IF(AA108="0","0",LOOKUP(AA108,{0,25,30,37,45,52,60},{0,1,2,3,"3.5",4,5}))</f>
        <v>1</v>
      </c>
      <c r="AC108" s="59" t="s">
        <v>786</v>
      </c>
      <c r="AD108" s="82">
        <f>IF(ISBLANK(AB108)," ",IF(AB108="0","0",LOOKUP(AB108,{0,1,2,3,"3.5",4,5},{0,0,0,1,"1.5",2,3})))</f>
        <v>0</v>
      </c>
      <c r="AE108" s="77">
        <f t="shared" ref="AE108:AE109" si="74">IF(OR((F108=0),(H108=0),(L108=0),(P108=0),(T108=0),(X108=0)),0,SUM(F108+H108+L108+P108+T108+X108+AD108)/6)</f>
        <v>0</v>
      </c>
      <c r="AF108" s="82" t="str">
        <f t="shared" si="71"/>
        <v>F</v>
      </c>
      <c r="AG108" s="85" t="str">
        <f t="shared" si="72"/>
        <v>Fail</v>
      </c>
      <c r="AH108" s="40"/>
      <c r="AI108" s="53" t="str">
        <f>IF(F108="0","0",LOOKUP(F108,{0,1,2,3,"3.5",4,5},{"F","D","C","B","A-","A","A+"}))</f>
        <v>A-</v>
      </c>
      <c r="AJ108" s="53" t="str">
        <f>IF(H108="0","0",LOOKUP(H108,{0,1,2,3,"3.5",4,5},{"F","D","C","B","A-","A","A+"}))</f>
        <v>A-</v>
      </c>
      <c r="AK108" s="53" t="str">
        <f>IF(L108="0","0",LOOKUP(L108,{0,1,2,3,"3.5",4,5},{"F","D","C","B","A-","A","A+"}))</f>
        <v>B</v>
      </c>
      <c r="AL108" s="53" t="str">
        <f>IF(P108="0","0",LOOKUP(P108,{0,1,2,3,"3.5",4,5},{"F","D","C","B","A-","A","A+"}))</f>
        <v>C</v>
      </c>
      <c r="AM108" s="53" t="str">
        <f>IF(T108="0","0",LOOKUP(T108,{0,1,2,3,"3.5",4,5},{"F","D","C","B","A-","A","A+"}))</f>
        <v>C</v>
      </c>
      <c r="AN108" s="53" t="str">
        <f>IF(X108="0","0",LOOKUP(X108,{0,1,2,3,"3.5",4,5},{"F","D","C","B","A-","A","A+"}))</f>
        <v>F</v>
      </c>
      <c r="AO108" s="53" t="str">
        <f>IF(AB108="0","0",LOOKUP(AB108,{0,1,2,3,"3.5",4,5},{"F","D","C","B","A-","A","A+"}))</f>
        <v>D</v>
      </c>
      <c r="AP108" s="54">
        <f t="shared" si="73"/>
        <v>258</v>
      </c>
    </row>
    <row r="109" spans="1:42" ht="19.5" customHeight="1" x14ac:dyDescent="0.25">
      <c r="A109" s="86">
        <v>1107</v>
      </c>
      <c r="B109" s="87" t="s">
        <v>193</v>
      </c>
      <c r="C109" s="79">
        <v>36</v>
      </c>
      <c r="D109" s="79">
        <v>18</v>
      </c>
      <c r="E109" s="62">
        <f t="shared" si="65"/>
        <v>54</v>
      </c>
      <c r="F109" s="62">
        <f>IF(E109="0","0",LOOKUP(E109,{0,33,40,50,60,70,80},{0,1,2,3,"3.5",4,5}))</f>
        <v>3</v>
      </c>
      <c r="G109" s="59">
        <v>53</v>
      </c>
      <c r="H109" s="62">
        <f>IF(G109="0","0",LOOKUP(G109,{0,33,40,50,60,70,80},{0,1,2,3,"3.5",4,5}))</f>
        <v>3</v>
      </c>
      <c r="I109" s="79">
        <v>21</v>
      </c>
      <c r="J109" s="79">
        <v>17</v>
      </c>
      <c r="K109" s="62">
        <f t="shared" si="66"/>
        <v>38</v>
      </c>
      <c r="L109" s="62">
        <f>IF(K109="0","0",LOOKUP(K109,{0,25,30,37,45,52,60},{0,1,2,3,"3.5",4,5}))</f>
        <v>3</v>
      </c>
      <c r="M109" s="79">
        <v>15</v>
      </c>
      <c r="N109" s="79">
        <v>10</v>
      </c>
      <c r="O109" s="59">
        <f t="shared" si="67"/>
        <v>25</v>
      </c>
      <c r="P109" s="59">
        <f>IF(O109="0","0",LOOKUP(O109,{0,25,30,37,45,52,60},{0,1,2,3,"3.5",4,5}))</f>
        <v>1</v>
      </c>
      <c r="Q109" s="65">
        <v>17</v>
      </c>
      <c r="R109" s="59">
        <v>11</v>
      </c>
      <c r="S109" s="59">
        <f t="shared" si="68"/>
        <v>28</v>
      </c>
      <c r="T109" s="59">
        <f>IF(S109="0","0",LOOKUP(S109,{0,25,30,37,45,52,60},{0,1,2,3,"3.5",4,5}))</f>
        <v>1</v>
      </c>
      <c r="U109" s="79">
        <v>3</v>
      </c>
      <c r="V109" s="79">
        <v>2</v>
      </c>
      <c r="W109" s="59">
        <f t="shared" si="69"/>
        <v>0</v>
      </c>
      <c r="X109" s="59">
        <f>IF(W109="0","0",LOOKUP(W109,{0,25,30,37,45,52,60},{0,1,2,3,"3.5",4,5}))</f>
        <v>0</v>
      </c>
      <c r="Y109" s="79">
        <v>0</v>
      </c>
      <c r="Z109" s="79">
        <v>0</v>
      </c>
      <c r="AA109" s="59">
        <f t="shared" si="70"/>
        <v>0</v>
      </c>
      <c r="AB109" s="59">
        <f>IF(AA109="0","0",LOOKUP(AA109,{0,25,30,37,45,52,60},{0,1,2,3,"3.5",4,5}))</f>
        <v>0</v>
      </c>
      <c r="AC109" s="59" t="s">
        <v>786</v>
      </c>
      <c r="AD109" s="82">
        <f>IF(ISBLANK(AB109)," ",IF(AB109="0","0",LOOKUP(AB109,{0,1,2,3,"3.5",4,5},{0,0,0,1,"1.5",2,3})))</f>
        <v>0</v>
      </c>
      <c r="AE109" s="77">
        <f t="shared" si="74"/>
        <v>0</v>
      </c>
      <c r="AF109" s="82" t="str">
        <f t="shared" si="71"/>
        <v>F</v>
      </c>
      <c r="AG109" s="85" t="str">
        <f t="shared" si="72"/>
        <v>Fail</v>
      </c>
      <c r="AH109" s="40"/>
      <c r="AI109" s="53" t="str">
        <f>IF(F109="0","0",LOOKUP(F109,{0,1,2,3,"3.5",4,5},{"F","D","C","B","A-","A","A+"}))</f>
        <v>B</v>
      </c>
      <c r="AJ109" s="53" t="str">
        <f>IF(H109="0","0",LOOKUP(H109,{0,1,2,3,"3.5",4,5},{"F","D","C","B","A-","A","A+"}))</f>
        <v>B</v>
      </c>
      <c r="AK109" s="53" t="str">
        <f>IF(L109="0","0",LOOKUP(L109,{0,1,2,3,"3.5",4,5},{"F","D","C","B","A-","A","A+"}))</f>
        <v>B</v>
      </c>
      <c r="AL109" s="53" t="str">
        <f>IF(P109="0","0",LOOKUP(P109,{0,1,2,3,"3.5",4,5},{"F","D","C","B","A-","A","A+"}))</f>
        <v>D</v>
      </c>
      <c r="AM109" s="53" t="str">
        <f>IF(T109="0","0",LOOKUP(T109,{0,1,2,3,"3.5",4,5},{"F","D","C","B","A-","A","A+"}))</f>
        <v>D</v>
      </c>
      <c r="AN109" s="53" t="str">
        <f>IF(X109="0","0",LOOKUP(X109,{0,1,2,3,"3.5",4,5},{"F","D","C","B","A-","A","A+"}))</f>
        <v>F</v>
      </c>
      <c r="AO109" s="53" t="str">
        <f>IF(AB109="0","0",LOOKUP(AB109,{0,1,2,3,"3.5",4,5},{"F","D","C","B","A-","A","A+"}))</f>
        <v>F</v>
      </c>
      <c r="AP109" s="54">
        <f t="shared" si="73"/>
        <v>198</v>
      </c>
    </row>
    <row r="110" spans="1:42" ht="19.5" customHeight="1" x14ac:dyDescent="0.25">
      <c r="A110" s="86">
        <v>1108</v>
      </c>
      <c r="B110" s="87" t="s">
        <v>194</v>
      </c>
      <c r="C110" s="79">
        <v>48</v>
      </c>
      <c r="D110" s="79">
        <v>24</v>
      </c>
      <c r="E110" s="62">
        <f t="shared" si="65"/>
        <v>72</v>
      </c>
      <c r="F110" s="62">
        <f>IF(E110="0","0",LOOKUP(E110,{0,33,40,50,60,70,80},{0,1,2,3,"3.5",4,5}))</f>
        <v>4</v>
      </c>
      <c r="G110" s="59">
        <v>70</v>
      </c>
      <c r="H110" s="62">
        <f>IF(G110="0","0",LOOKUP(G110,{0,33,40,50,60,70,80},{0,1,2,3,"3.5",4,5}))</f>
        <v>4</v>
      </c>
      <c r="I110" s="79">
        <v>33</v>
      </c>
      <c r="J110" s="79">
        <v>18</v>
      </c>
      <c r="K110" s="62">
        <f t="shared" si="66"/>
        <v>51</v>
      </c>
      <c r="L110" s="62" t="str">
        <f>IF(K110="0","0",LOOKUP(K110,{0,25,30,37,45,52,60},{0,1,2,3,"3.5",4,5}))</f>
        <v>3.5</v>
      </c>
      <c r="M110" s="79">
        <v>50</v>
      </c>
      <c r="N110" s="79">
        <v>14</v>
      </c>
      <c r="O110" s="59">
        <f t="shared" si="67"/>
        <v>64</v>
      </c>
      <c r="P110" s="59">
        <f>IF(O110="0","0",LOOKUP(O110,{0,25,30,37,45,52,60},{0,1,2,3,"3.5",4,5}))</f>
        <v>5</v>
      </c>
      <c r="Q110" s="65">
        <v>27</v>
      </c>
      <c r="R110" s="59">
        <v>14</v>
      </c>
      <c r="S110" s="59">
        <f t="shared" si="68"/>
        <v>41</v>
      </c>
      <c r="T110" s="59">
        <f>IF(S110="0","0",LOOKUP(S110,{0,25,30,37,45,52,60},{0,1,2,3,"3.5",4,5}))</f>
        <v>3</v>
      </c>
      <c r="U110" s="79">
        <v>22</v>
      </c>
      <c r="V110" s="79">
        <v>16</v>
      </c>
      <c r="W110" s="59">
        <f t="shared" si="69"/>
        <v>38</v>
      </c>
      <c r="X110" s="59">
        <f>IF(W110="0","0",LOOKUP(W110,{0,25,30,37,45,52,60},{0,1,2,3,"3.5",4,5}))</f>
        <v>3</v>
      </c>
      <c r="Y110" s="79">
        <v>27</v>
      </c>
      <c r="Z110" s="79">
        <v>15</v>
      </c>
      <c r="AA110" s="59">
        <f t="shared" si="70"/>
        <v>42</v>
      </c>
      <c r="AB110" s="59">
        <f>IF(AA110="0","0",LOOKUP(AA110,{0,25,30,37,45,52,60},{0,1,2,3,"3.5",4,5}))</f>
        <v>3</v>
      </c>
      <c r="AC110" s="59" t="s">
        <v>785</v>
      </c>
      <c r="AD110" s="82">
        <f>IF(ISBLANK(X110)," ",IF(X110="0","0",LOOKUP(X110,{0,1,2,3,"3.5",4,5},{0,0,0,1,"1.5",2,3})))</f>
        <v>1</v>
      </c>
      <c r="AE110" s="77">
        <f t="shared" ref="AE110:AE112" si="75">IF(OR((F110=0),(H110=0),(L110=0),(P110=0),(T110=0),(AB110=0)),0,SUM(F110+H110+L110+P110+T110+AB110+AD110)/6)</f>
        <v>3.9166666666666665</v>
      </c>
      <c r="AF110" s="82" t="str">
        <f t="shared" si="71"/>
        <v>A-</v>
      </c>
      <c r="AG110" s="85" t="str">
        <f t="shared" si="72"/>
        <v>Good Result</v>
      </c>
      <c r="AH110" s="40"/>
      <c r="AI110" s="53" t="str">
        <f>IF(F110="0","0",LOOKUP(F110,{0,1,2,3,"3.5",4,5},{"F","D","C","B","A-","A","A+"}))</f>
        <v>A</v>
      </c>
      <c r="AJ110" s="53" t="str">
        <f>IF(H110="0","0",LOOKUP(H110,{0,1,2,3,"3.5",4,5},{"F","D","C","B","A-","A","A+"}))</f>
        <v>A</v>
      </c>
      <c r="AK110" s="53" t="str">
        <f>IF(L110="0","0",LOOKUP(L110,{0,1,2,3,"3.5",4,5},{"F","D","C","B","A-","A","A+"}))</f>
        <v>A-</v>
      </c>
      <c r="AL110" s="53" t="str">
        <f>IF(P110="0","0",LOOKUP(P110,{0,1,2,3,"3.5",4,5},{"F","D","C","B","A-","A","A+"}))</f>
        <v>A+</v>
      </c>
      <c r="AM110" s="53" t="str">
        <f>IF(T110="0","0",LOOKUP(T110,{0,1,2,3,"3.5",4,5},{"F","D","C","B","A-","A","A+"}))</f>
        <v>B</v>
      </c>
      <c r="AN110" s="53" t="str">
        <f>IF(X110="0","0",LOOKUP(X110,{0,1,2,3,"3.5",4,5},{"F","D","C","B","A-","A","A+"}))</f>
        <v>B</v>
      </c>
      <c r="AO110" s="53" t="str">
        <f>IF(AB110="0","0",LOOKUP(AB110,{0,1,2,3,"3.5",4,5},{"F","D","C","B","A-","A","A+"}))</f>
        <v>B</v>
      </c>
      <c r="AP110" s="54">
        <f t="shared" si="73"/>
        <v>378</v>
      </c>
    </row>
    <row r="111" spans="1:42" ht="19.5" customHeight="1" x14ac:dyDescent="0.25">
      <c r="A111" s="86">
        <v>1109</v>
      </c>
      <c r="B111" s="87" t="s">
        <v>195</v>
      </c>
      <c r="C111" s="79">
        <v>29</v>
      </c>
      <c r="D111" s="79">
        <v>17</v>
      </c>
      <c r="E111" s="62">
        <f t="shared" si="65"/>
        <v>46</v>
      </c>
      <c r="F111" s="62">
        <f>IF(E111="0","0",LOOKUP(E111,{0,33,40,50,60,70,80},{0,1,2,3,"3.5",4,5}))</f>
        <v>2</v>
      </c>
      <c r="G111" s="59">
        <v>57</v>
      </c>
      <c r="H111" s="62">
        <f>IF(G111="0","0",LOOKUP(G111,{0,33,40,50,60,70,80},{0,1,2,3,"3.5",4,5}))</f>
        <v>3</v>
      </c>
      <c r="I111" s="79">
        <v>14</v>
      </c>
      <c r="J111" s="79">
        <v>15</v>
      </c>
      <c r="K111" s="62">
        <f t="shared" si="66"/>
        <v>29</v>
      </c>
      <c r="L111" s="62">
        <f>IF(K111="0","0",LOOKUP(K111,{0,25,30,37,45,52,60},{0,1,2,3,"3.5",4,5}))</f>
        <v>1</v>
      </c>
      <c r="M111" s="79">
        <v>24</v>
      </c>
      <c r="N111" s="79">
        <v>12</v>
      </c>
      <c r="O111" s="59">
        <f t="shared" si="67"/>
        <v>36</v>
      </c>
      <c r="P111" s="59">
        <f>IF(O111="0","0",LOOKUP(O111,{0,25,30,37,45,52,60},{0,1,2,3,"3.5",4,5}))</f>
        <v>2</v>
      </c>
      <c r="Q111" s="65">
        <v>17</v>
      </c>
      <c r="R111" s="59">
        <v>12</v>
      </c>
      <c r="S111" s="59">
        <f t="shared" si="68"/>
        <v>29</v>
      </c>
      <c r="T111" s="59">
        <f>IF(S111="0","0",LOOKUP(S111,{0,25,30,37,45,52,60},{0,1,2,3,"3.5",4,5}))</f>
        <v>1</v>
      </c>
      <c r="U111" s="79">
        <v>7</v>
      </c>
      <c r="V111" s="79">
        <v>8</v>
      </c>
      <c r="W111" s="59">
        <f t="shared" si="69"/>
        <v>0</v>
      </c>
      <c r="X111" s="59">
        <f>IF(W111="0","0",LOOKUP(W111,{0,25,30,37,45,52,60},{0,1,2,3,"3.5",4,5}))</f>
        <v>0</v>
      </c>
      <c r="Y111" s="79">
        <v>14</v>
      </c>
      <c r="Z111" s="79">
        <v>10</v>
      </c>
      <c r="AA111" s="59">
        <f t="shared" si="70"/>
        <v>24</v>
      </c>
      <c r="AB111" s="59">
        <f>IF(AA111="0","0",LOOKUP(AA111,{0,25,30,37,45,52,60},{0,1,2,3,"3.5",4,5}))</f>
        <v>0</v>
      </c>
      <c r="AC111" s="59" t="s">
        <v>785</v>
      </c>
      <c r="AD111" s="82">
        <f>IF(ISBLANK(X111)," ",IF(X111="0","0",LOOKUP(X111,{0,1,2,3,"3.5",4,5},{0,0,0,1,"1.5",2,3})))</f>
        <v>0</v>
      </c>
      <c r="AE111" s="77">
        <f t="shared" si="75"/>
        <v>0</v>
      </c>
      <c r="AF111" s="82" t="str">
        <f t="shared" si="71"/>
        <v>F</v>
      </c>
      <c r="AG111" s="85" t="str">
        <f t="shared" si="72"/>
        <v>Fail</v>
      </c>
      <c r="AH111" s="40"/>
      <c r="AI111" s="53" t="str">
        <f>IF(F111="0","0",LOOKUP(F111,{0,1,2,3,"3.5",4,5},{"F","D","C","B","A-","A","A+"}))</f>
        <v>C</v>
      </c>
      <c r="AJ111" s="53" t="str">
        <f>IF(H111="0","0",LOOKUP(H111,{0,1,2,3,"3.5",4,5},{"F","D","C","B","A-","A","A+"}))</f>
        <v>B</v>
      </c>
      <c r="AK111" s="53" t="str">
        <f>IF(L111="0","0",LOOKUP(L111,{0,1,2,3,"3.5",4,5},{"F","D","C","B","A-","A","A+"}))</f>
        <v>D</v>
      </c>
      <c r="AL111" s="53" t="str">
        <f>IF(P111="0","0",LOOKUP(P111,{0,1,2,3,"3.5",4,5},{"F","D","C","B","A-","A","A+"}))</f>
        <v>C</v>
      </c>
      <c r="AM111" s="53" t="str">
        <f>IF(T111="0","0",LOOKUP(T111,{0,1,2,3,"3.5",4,5},{"F","D","C","B","A-","A","A+"}))</f>
        <v>D</v>
      </c>
      <c r="AN111" s="53" t="str">
        <f>IF(X111="0","0",LOOKUP(X111,{0,1,2,3,"3.5",4,5},{"F","D","C","B","A-","A","A+"}))</f>
        <v>F</v>
      </c>
      <c r="AO111" s="53" t="str">
        <f>IF(AB111="0","0",LOOKUP(AB111,{0,1,2,3,"3.5",4,5},{"F","D","C","B","A-","A","A+"}))</f>
        <v>F</v>
      </c>
      <c r="AP111" s="54">
        <f t="shared" si="73"/>
        <v>221</v>
      </c>
    </row>
    <row r="112" spans="1:42" ht="19.5" customHeight="1" x14ac:dyDescent="0.25">
      <c r="A112" s="86">
        <v>1110</v>
      </c>
      <c r="B112" s="87" t="s">
        <v>196</v>
      </c>
      <c r="C112" s="79">
        <v>51</v>
      </c>
      <c r="D112" s="79">
        <v>23</v>
      </c>
      <c r="E112" s="62">
        <f t="shared" si="65"/>
        <v>74</v>
      </c>
      <c r="F112" s="62">
        <f>IF(E112="0","0",LOOKUP(E112,{0,33,40,50,60,70,80},{0,1,2,3,"3.5",4,5}))</f>
        <v>4</v>
      </c>
      <c r="G112" s="59">
        <v>78</v>
      </c>
      <c r="H112" s="62">
        <f>IF(G112="0","0",LOOKUP(G112,{0,33,40,50,60,70,80},{0,1,2,3,"3.5",4,5}))</f>
        <v>4</v>
      </c>
      <c r="I112" s="79">
        <v>30</v>
      </c>
      <c r="J112" s="79">
        <v>15</v>
      </c>
      <c r="K112" s="62">
        <f t="shared" si="66"/>
        <v>45</v>
      </c>
      <c r="L112" s="62" t="str">
        <f>IF(K112="0","0",LOOKUP(K112,{0,25,30,37,45,52,60},{0,1,2,3,"3.5",4,5}))</f>
        <v>3.5</v>
      </c>
      <c r="M112" s="79">
        <v>45</v>
      </c>
      <c r="N112" s="79">
        <v>13</v>
      </c>
      <c r="O112" s="59">
        <f t="shared" si="67"/>
        <v>58</v>
      </c>
      <c r="P112" s="59">
        <f>IF(O112="0","0",LOOKUP(O112,{0,25,30,37,45,52,60},{0,1,2,3,"3.5",4,5}))</f>
        <v>4</v>
      </c>
      <c r="Q112" s="65">
        <v>25</v>
      </c>
      <c r="R112" s="59">
        <v>15</v>
      </c>
      <c r="S112" s="59">
        <f t="shared" si="68"/>
        <v>40</v>
      </c>
      <c r="T112" s="59">
        <f>IF(S112="0","0",LOOKUP(S112,{0,25,30,37,45,52,60},{0,1,2,3,"3.5",4,5}))</f>
        <v>3</v>
      </c>
      <c r="U112" s="79">
        <v>0</v>
      </c>
      <c r="V112" s="79">
        <v>0</v>
      </c>
      <c r="W112" s="59">
        <f t="shared" si="69"/>
        <v>0</v>
      </c>
      <c r="X112" s="59">
        <f>IF(W112="0","0",LOOKUP(W112,{0,25,30,37,45,52,60},{0,1,2,3,"3.5",4,5}))</f>
        <v>0</v>
      </c>
      <c r="Y112" s="79">
        <v>23</v>
      </c>
      <c r="Z112" s="79">
        <v>14</v>
      </c>
      <c r="AA112" s="59">
        <f t="shared" si="70"/>
        <v>37</v>
      </c>
      <c r="AB112" s="59">
        <f>IF(AA112="0","0",LOOKUP(AA112,{0,25,30,37,45,52,60},{0,1,2,3,"3.5",4,5}))</f>
        <v>3</v>
      </c>
      <c r="AC112" s="59" t="s">
        <v>785</v>
      </c>
      <c r="AD112" s="82">
        <f>IF(ISBLANK(X112)," ",IF(X112="0","0",LOOKUP(X112,{0,1,2,3,"3.5",4,5},{0,0,0,1,"1.5",2,3})))</f>
        <v>0</v>
      </c>
      <c r="AE112" s="77">
        <f t="shared" si="75"/>
        <v>3.5833333333333335</v>
      </c>
      <c r="AF112" s="82" t="str">
        <f t="shared" si="71"/>
        <v>A-</v>
      </c>
      <c r="AG112" s="85" t="str">
        <f t="shared" si="72"/>
        <v>Good Result</v>
      </c>
      <c r="AH112" s="40"/>
      <c r="AI112" s="53" t="str">
        <f>IF(F112="0","0",LOOKUP(F112,{0,1,2,3,"3.5",4,5},{"F","D","C","B","A-","A","A+"}))</f>
        <v>A</v>
      </c>
      <c r="AJ112" s="53" t="str">
        <f>IF(H112="0","0",LOOKUP(H112,{0,1,2,3,"3.5",4,5},{"F","D","C","B","A-","A","A+"}))</f>
        <v>A</v>
      </c>
      <c r="AK112" s="53" t="str">
        <f>IF(L112="0","0",LOOKUP(L112,{0,1,2,3,"3.5",4,5},{"F","D","C","B","A-","A","A+"}))</f>
        <v>A-</v>
      </c>
      <c r="AL112" s="53" t="str">
        <f>IF(P112="0","0",LOOKUP(P112,{0,1,2,3,"3.5",4,5},{"F","D","C","B","A-","A","A+"}))</f>
        <v>A</v>
      </c>
      <c r="AM112" s="53" t="str">
        <f>IF(T112="0","0",LOOKUP(T112,{0,1,2,3,"3.5",4,5},{"F","D","C","B","A-","A","A+"}))</f>
        <v>B</v>
      </c>
      <c r="AN112" s="53" t="str">
        <f>IF(X112="0","0",LOOKUP(X112,{0,1,2,3,"3.5",4,5},{"F","D","C","B","A-","A","A+"}))</f>
        <v>F</v>
      </c>
      <c r="AO112" s="53" t="str">
        <f>IF(AB112="0","0",LOOKUP(AB112,{0,1,2,3,"3.5",4,5},{"F","D","C","B","A-","A","A+"}))</f>
        <v>B</v>
      </c>
      <c r="AP112" s="54">
        <f t="shared" si="73"/>
        <v>332</v>
      </c>
    </row>
    <row r="113" spans="1:42" ht="19.5" customHeight="1" x14ac:dyDescent="0.25">
      <c r="A113" s="86">
        <v>1111</v>
      </c>
      <c r="B113" s="87" t="s">
        <v>197</v>
      </c>
      <c r="C113" s="79">
        <v>41</v>
      </c>
      <c r="D113" s="79">
        <v>22</v>
      </c>
      <c r="E113" s="62">
        <f t="shared" si="65"/>
        <v>63</v>
      </c>
      <c r="F113" s="62" t="str">
        <f>IF(E113="0","0",LOOKUP(E113,{0,33,40,50,60,70,80},{0,1,2,3,"3.5",4,5}))</f>
        <v>3.5</v>
      </c>
      <c r="G113" s="59">
        <v>50</v>
      </c>
      <c r="H113" s="62">
        <f>IF(G113="0","0",LOOKUP(G113,{0,33,40,50,60,70,80},{0,1,2,3,"3.5",4,5}))</f>
        <v>3</v>
      </c>
      <c r="I113" s="79">
        <v>29</v>
      </c>
      <c r="J113" s="79">
        <v>20</v>
      </c>
      <c r="K113" s="62">
        <f t="shared" si="66"/>
        <v>49</v>
      </c>
      <c r="L113" s="62" t="str">
        <f>IF(K113="0","0",LOOKUP(K113,{0,25,30,37,45,52,60},{0,1,2,3,"3.5",4,5}))</f>
        <v>3.5</v>
      </c>
      <c r="M113" s="79">
        <v>31</v>
      </c>
      <c r="N113" s="79">
        <v>13</v>
      </c>
      <c r="O113" s="59">
        <f t="shared" si="67"/>
        <v>44</v>
      </c>
      <c r="P113" s="59">
        <f>IF(O113="0","0",LOOKUP(O113,{0,25,30,37,45,52,60},{0,1,2,3,"3.5",4,5}))</f>
        <v>3</v>
      </c>
      <c r="Q113" s="59">
        <v>18</v>
      </c>
      <c r="R113" s="59">
        <v>18</v>
      </c>
      <c r="S113" s="59">
        <f t="shared" si="68"/>
        <v>36</v>
      </c>
      <c r="T113" s="59">
        <f>IF(S113="0","0",LOOKUP(S113,{0,25,30,37,45,52,60},{0,1,2,3,"3.5",4,5}))</f>
        <v>2</v>
      </c>
      <c r="U113" s="79">
        <v>16</v>
      </c>
      <c r="V113" s="79">
        <v>10</v>
      </c>
      <c r="W113" s="59">
        <f t="shared" si="69"/>
        <v>26</v>
      </c>
      <c r="X113" s="59">
        <f>IF(W113="0","0",LOOKUP(W113,{0,25,30,37,45,52,60},{0,1,2,3,"3.5",4,5}))</f>
        <v>1</v>
      </c>
      <c r="Y113" s="79">
        <v>20</v>
      </c>
      <c r="Z113" s="79">
        <v>16</v>
      </c>
      <c r="AA113" s="59">
        <f t="shared" si="70"/>
        <v>36</v>
      </c>
      <c r="AB113" s="59">
        <f>IF(AA113="0","0",LOOKUP(AA113,{0,25,30,37,45,52,60},{0,1,2,3,"3.5",4,5}))</f>
        <v>2</v>
      </c>
      <c r="AC113" s="59" t="s">
        <v>786</v>
      </c>
      <c r="AD113" s="82">
        <f>IF(ISBLANK(AB113)," ",IF(AB113="0","0",LOOKUP(AB113,{0,1,2,3,"3.5",4,5},{0,0,0,1,"1.5",2,3})))</f>
        <v>0</v>
      </c>
      <c r="AE113" s="77">
        <f t="shared" ref="AE113" si="76">IF(OR((F113=0),(H113=0),(L113=0),(P113=0),(T113=0),(X113=0)),0,SUM(F113+H113+L113+P113+T113+X113+AD113)/6)</f>
        <v>2.6666666666666665</v>
      </c>
      <c r="AF113" s="82" t="str">
        <f t="shared" si="71"/>
        <v>C</v>
      </c>
      <c r="AG113" s="85" t="str">
        <f t="shared" si="72"/>
        <v>Bellow Average Result</v>
      </c>
      <c r="AH113" s="40"/>
      <c r="AI113" s="53" t="str">
        <f>IF(F113="0","0",LOOKUP(F113,{0,1,2,3,"3.5",4,5},{"F","D","C","B","A-","A","A+"}))</f>
        <v>A-</v>
      </c>
      <c r="AJ113" s="53" t="str">
        <f>IF(H113="0","0",LOOKUP(H113,{0,1,2,3,"3.5",4,5},{"F","D","C","B","A-","A","A+"}))</f>
        <v>B</v>
      </c>
      <c r="AK113" s="53" t="str">
        <f>IF(L113="0","0",LOOKUP(L113,{0,1,2,3,"3.5",4,5},{"F","D","C","B","A-","A","A+"}))</f>
        <v>A-</v>
      </c>
      <c r="AL113" s="53" t="str">
        <f>IF(P113="0","0",LOOKUP(P113,{0,1,2,3,"3.5",4,5},{"F","D","C","B","A-","A","A+"}))</f>
        <v>B</v>
      </c>
      <c r="AM113" s="53" t="str">
        <f>IF(T113="0","0",LOOKUP(T113,{0,1,2,3,"3.5",4,5},{"F","D","C","B","A-","A","A+"}))</f>
        <v>C</v>
      </c>
      <c r="AN113" s="53" t="str">
        <f>IF(X113="0","0",LOOKUP(X113,{0,1,2,3,"3.5",4,5},{"F","D","C","B","A-","A","A+"}))</f>
        <v>D</v>
      </c>
      <c r="AO113" s="53" t="str">
        <f>IF(AB113="0","0",LOOKUP(AB113,{0,1,2,3,"3.5",4,5},{"F","D","C","B","A-","A","A+"}))</f>
        <v>C</v>
      </c>
      <c r="AP113" s="54">
        <f t="shared" si="73"/>
        <v>304</v>
      </c>
    </row>
    <row r="114" spans="1:42" ht="19.5" customHeight="1" x14ac:dyDescent="0.25">
      <c r="A114" s="86">
        <v>1112</v>
      </c>
      <c r="B114" s="87" t="s">
        <v>198</v>
      </c>
      <c r="C114" s="79">
        <v>43</v>
      </c>
      <c r="D114" s="79">
        <v>23</v>
      </c>
      <c r="E114" s="62">
        <f t="shared" si="65"/>
        <v>66</v>
      </c>
      <c r="F114" s="62" t="str">
        <f>IF(E114="0","0",LOOKUP(E114,{0,33,40,50,60,70,80},{0,1,2,3,"3.5",4,5}))</f>
        <v>3.5</v>
      </c>
      <c r="G114" s="59">
        <v>55</v>
      </c>
      <c r="H114" s="62">
        <f>IF(G114="0","0",LOOKUP(G114,{0,33,40,50,60,70,80},{0,1,2,3,"3.5",4,5}))</f>
        <v>3</v>
      </c>
      <c r="I114" s="79">
        <v>28</v>
      </c>
      <c r="J114" s="79">
        <v>18</v>
      </c>
      <c r="K114" s="62">
        <f t="shared" si="66"/>
        <v>46</v>
      </c>
      <c r="L114" s="62" t="str">
        <f>IF(K114="0","0",LOOKUP(K114,{0,25,30,37,45,52,60},{0,1,2,3,"3.5",4,5}))</f>
        <v>3.5</v>
      </c>
      <c r="M114" s="79">
        <v>30</v>
      </c>
      <c r="N114" s="79">
        <v>11</v>
      </c>
      <c r="O114" s="59">
        <f t="shared" si="67"/>
        <v>41</v>
      </c>
      <c r="P114" s="59">
        <f>IF(O114="0","0",LOOKUP(O114,{0,25,30,37,45,52,60},{0,1,2,3,"3.5",4,5}))</f>
        <v>3</v>
      </c>
      <c r="Q114" s="65">
        <v>32</v>
      </c>
      <c r="R114" s="59">
        <v>9</v>
      </c>
      <c r="S114" s="59">
        <f t="shared" si="68"/>
        <v>41</v>
      </c>
      <c r="T114" s="59">
        <f>IF(S114="0","0",LOOKUP(S114,{0,25,30,37,45,52,60},{0,1,2,3,"3.5",4,5}))</f>
        <v>3</v>
      </c>
      <c r="U114" s="79">
        <v>7</v>
      </c>
      <c r="V114" s="79">
        <v>8</v>
      </c>
      <c r="W114" s="59">
        <f t="shared" si="69"/>
        <v>0</v>
      </c>
      <c r="X114" s="59">
        <f>IF(W114="0","0",LOOKUP(W114,{0,25,30,37,45,52,60},{0,1,2,3,"3.5",4,5}))</f>
        <v>0</v>
      </c>
      <c r="Y114" s="79">
        <v>20</v>
      </c>
      <c r="Z114" s="79">
        <v>8</v>
      </c>
      <c r="AA114" s="59">
        <f t="shared" si="70"/>
        <v>28</v>
      </c>
      <c r="AB114" s="59">
        <f>IF(AA114="0","0",LOOKUP(AA114,{0,25,30,37,45,52,60},{0,1,2,3,"3.5",4,5}))</f>
        <v>1</v>
      </c>
      <c r="AC114" s="59" t="s">
        <v>785</v>
      </c>
      <c r="AD114" s="82">
        <f>IF(ISBLANK(X114)," ",IF(X114="0","0",LOOKUP(X114,{0,1,2,3,"3.5",4,5},{0,0,0,1,"1.5",2,3})))</f>
        <v>0</v>
      </c>
      <c r="AE114" s="77">
        <f>IF(OR((F114=0),(H114=0),(L114=0),(P114=0),(T114=0),(AB114=0)),0,SUM(F114+H114+L114+P114+T114+AB114+AD114)/6)</f>
        <v>2.8333333333333335</v>
      </c>
      <c r="AF114" s="82" t="str">
        <f t="shared" si="71"/>
        <v>C</v>
      </c>
      <c r="AG114" s="85" t="str">
        <f t="shared" si="72"/>
        <v>Bellow Average Result</v>
      </c>
      <c r="AH114" s="40"/>
      <c r="AI114" s="53" t="str">
        <f>IF(F114="0","0",LOOKUP(F114,{0,1,2,3,"3.5",4,5},{"F","D","C","B","A-","A","A+"}))</f>
        <v>A-</v>
      </c>
      <c r="AJ114" s="53" t="str">
        <f>IF(H114="0","0",LOOKUP(H114,{0,1,2,3,"3.5",4,5},{"F","D","C","B","A-","A","A+"}))</f>
        <v>B</v>
      </c>
      <c r="AK114" s="53" t="str">
        <f>IF(L114="0","0",LOOKUP(L114,{0,1,2,3,"3.5",4,5},{"F","D","C","B","A-","A","A+"}))</f>
        <v>A-</v>
      </c>
      <c r="AL114" s="53" t="str">
        <f>IF(P114="0","0",LOOKUP(P114,{0,1,2,3,"3.5",4,5},{"F","D","C","B","A-","A","A+"}))</f>
        <v>B</v>
      </c>
      <c r="AM114" s="53" t="str">
        <f>IF(T114="0","0",LOOKUP(T114,{0,1,2,3,"3.5",4,5},{"F","D","C","B","A-","A","A+"}))</f>
        <v>B</v>
      </c>
      <c r="AN114" s="53" t="str">
        <f>IF(X114="0","0",LOOKUP(X114,{0,1,2,3,"3.5",4,5},{"F","D","C","B","A-","A","A+"}))</f>
        <v>F</v>
      </c>
      <c r="AO114" s="53" t="str">
        <f>IF(AB114="0","0",LOOKUP(AB114,{0,1,2,3,"3.5",4,5},{"F","D","C","B","A-","A","A+"}))</f>
        <v>D</v>
      </c>
      <c r="AP114" s="54">
        <f t="shared" si="73"/>
        <v>277</v>
      </c>
    </row>
    <row r="115" spans="1:42" ht="19.5" customHeight="1" x14ac:dyDescent="0.25">
      <c r="A115" s="86">
        <v>1113</v>
      </c>
      <c r="B115" s="87" t="s">
        <v>199</v>
      </c>
      <c r="C115" s="79">
        <v>39</v>
      </c>
      <c r="D115" s="79">
        <v>23</v>
      </c>
      <c r="E115" s="62">
        <f t="shared" si="65"/>
        <v>62</v>
      </c>
      <c r="F115" s="62" t="str">
        <f>IF(E115="0","0",LOOKUP(E115,{0,33,40,50,60,70,80},{0,1,2,3,"3.5",4,5}))</f>
        <v>3.5</v>
      </c>
      <c r="G115" s="59">
        <v>58</v>
      </c>
      <c r="H115" s="62">
        <f>IF(G115="0","0",LOOKUP(G115,{0,33,40,50,60,70,80},{0,1,2,3,"3.5",4,5}))</f>
        <v>3</v>
      </c>
      <c r="I115" s="79">
        <v>31</v>
      </c>
      <c r="J115" s="79">
        <v>20</v>
      </c>
      <c r="K115" s="62">
        <f t="shared" si="66"/>
        <v>51</v>
      </c>
      <c r="L115" s="62" t="str">
        <f>IF(K115="0","0",LOOKUP(K115,{0,25,30,37,45,52,60},{0,1,2,3,"3.5",4,5}))</f>
        <v>3.5</v>
      </c>
      <c r="M115" s="79">
        <v>34</v>
      </c>
      <c r="N115" s="79">
        <v>14</v>
      </c>
      <c r="O115" s="59">
        <f t="shared" si="67"/>
        <v>48</v>
      </c>
      <c r="P115" s="59" t="str">
        <f>IF(O115="0","0",LOOKUP(O115,{0,25,30,37,45,52,60},{0,1,2,3,"3.5",4,5}))</f>
        <v>3.5</v>
      </c>
      <c r="Q115" s="65">
        <v>27</v>
      </c>
      <c r="R115" s="59">
        <v>16</v>
      </c>
      <c r="S115" s="59">
        <f t="shared" si="68"/>
        <v>43</v>
      </c>
      <c r="T115" s="59">
        <f>IF(S115="0","0",LOOKUP(S115,{0,25,30,37,45,52,60},{0,1,2,3,"3.5",4,5}))</f>
        <v>3</v>
      </c>
      <c r="U115" s="79">
        <v>17</v>
      </c>
      <c r="V115" s="79">
        <v>11</v>
      </c>
      <c r="W115" s="59">
        <f t="shared" si="69"/>
        <v>28</v>
      </c>
      <c r="X115" s="59">
        <f>IF(W115="0","0",LOOKUP(W115,{0,25,30,37,45,52,60},{0,1,2,3,"3.5",4,5}))</f>
        <v>1</v>
      </c>
      <c r="Y115" s="79">
        <v>26</v>
      </c>
      <c r="Z115" s="79">
        <v>13</v>
      </c>
      <c r="AA115" s="59">
        <f t="shared" si="70"/>
        <v>39</v>
      </c>
      <c r="AB115" s="59">
        <f>IF(AA115="0","0",LOOKUP(AA115,{0,25,30,37,45,52,60},{0,1,2,3,"3.5",4,5}))</f>
        <v>3</v>
      </c>
      <c r="AC115" s="59" t="s">
        <v>786</v>
      </c>
      <c r="AD115" s="82">
        <f>IF(ISBLANK(AB115)," ",IF(AB115="0","0",LOOKUP(AB115,{0,1,2,3,"3.5",4,5},{0,0,0,1,"1.5",2,3})))</f>
        <v>1</v>
      </c>
      <c r="AE115" s="77">
        <f t="shared" ref="AE115" si="77">IF(OR((F115=0),(H115=0),(L115=0),(P115=0),(T115=0),(X115=0)),0,SUM(F115+H115+L115+P115+T115+X115+AD115)/6)</f>
        <v>3.0833333333333335</v>
      </c>
      <c r="AF115" s="82" t="str">
        <f t="shared" si="71"/>
        <v>B</v>
      </c>
      <c r="AG115" s="85" t="str">
        <f t="shared" si="72"/>
        <v>Average Result</v>
      </c>
      <c r="AH115" s="40"/>
      <c r="AI115" s="53" t="str">
        <f>IF(F115="0","0",LOOKUP(F115,{0,1,2,3,"3.5",4,5},{"F","D","C","B","A-","A","A+"}))</f>
        <v>A-</v>
      </c>
      <c r="AJ115" s="53" t="str">
        <f>IF(H115="0","0",LOOKUP(H115,{0,1,2,3,"3.5",4,5},{"F","D","C","B","A-","A","A+"}))</f>
        <v>B</v>
      </c>
      <c r="AK115" s="53" t="str">
        <f>IF(L115="0","0",LOOKUP(L115,{0,1,2,3,"3.5",4,5},{"F","D","C","B","A-","A","A+"}))</f>
        <v>A-</v>
      </c>
      <c r="AL115" s="53" t="str">
        <f>IF(P115="0","0",LOOKUP(P115,{0,1,2,3,"3.5",4,5},{"F","D","C","B","A-","A","A+"}))</f>
        <v>A-</v>
      </c>
      <c r="AM115" s="53" t="str">
        <f>IF(T115="0","0",LOOKUP(T115,{0,1,2,3,"3.5",4,5},{"F","D","C","B","A-","A","A+"}))</f>
        <v>B</v>
      </c>
      <c r="AN115" s="53" t="str">
        <f>IF(X115="0","0",LOOKUP(X115,{0,1,2,3,"3.5",4,5},{"F","D","C","B","A-","A","A+"}))</f>
        <v>D</v>
      </c>
      <c r="AO115" s="53" t="str">
        <f>IF(AB115="0","0",LOOKUP(AB115,{0,1,2,3,"3.5",4,5},{"F","D","C","B","A-","A","A+"}))</f>
        <v>B</v>
      </c>
      <c r="AP115" s="54">
        <f t="shared" si="73"/>
        <v>329</v>
      </c>
    </row>
    <row r="116" spans="1:42" ht="19.5" customHeight="1" x14ac:dyDescent="0.25">
      <c r="A116" s="86">
        <v>1114</v>
      </c>
      <c r="B116" s="87" t="s">
        <v>200</v>
      </c>
      <c r="C116" s="79">
        <v>34</v>
      </c>
      <c r="D116" s="79">
        <v>24</v>
      </c>
      <c r="E116" s="62">
        <f t="shared" si="65"/>
        <v>58</v>
      </c>
      <c r="F116" s="62">
        <f>IF(E116="0","0",LOOKUP(E116,{0,33,40,50,60,70,80},{0,1,2,3,"3.5",4,5}))</f>
        <v>3</v>
      </c>
      <c r="G116" s="59">
        <v>60</v>
      </c>
      <c r="H116" s="62" t="str">
        <f>IF(G116="0","0",LOOKUP(G116,{0,33,40,50,60,70,80},{0,1,2,3,"3.5",4,5}))</f>
        <v>3.5</v>
      </c>
      <c r="I116" s="79">
        <v>18</v>
      </c>
      <c r="J116" s="79">
        <v>14</v>
      </c>
      <c r="K116" s="62">
        <f t="shared" si="66"/>
        <v>32</v>
      </c>
      <c r="L116" s="62">
        <f>IF(K116="0","0",LOOKUP(K116,{0,25,30,37,45,52,60},{0,1,2,3,"3.5",4,5}))</f>
        <v>2</v>
      </c>
      <c r="M116" s="79">
        <v>32</v>
      </c>
      <c r="N116" s="79">
        <v>13</v>
      </c>
      <c r="O116" s="59">
        <f t="shared" si="67"/>
        <v>45</v>
      </c>
      <c r="P116" s="59" t="str">
        <f>IF(O116="0","0",LOOKUP(O116,{0,25,30,37,45,52,60},{0,1,2,3,"3.5",4,5}))</f>
        <v>3.5</v>
      </c>
      <c r="Q116" s="65">
        <v>28</v>
      </c>
      <c r="R116" s="59">
        <v>12</v>
      </c>
      <c r="S116" s="59">
        <f t="shared" si="68"/>
        <v>40</v>
      </c>
      <c r="T116" s="59">
        <f>IF(S116="0","0",LOOKUP(S116,{0,25,30,37,45,52,60},{0,1,2,3,"3.5",4,5}))</f>
        <v>3</v>
      </c>
      <c r="U116" s="79">
        <v>10</v>
      </c>
      <c r="V116" s="79">
        <v>9</v>
      </c>
      <c r="W116" s="59">
        <f t="shared" si="69"/>
        <v>0</v>
      </c>
      <c r="X116" s="59">
        <f>IF(W116="0","0",LOOKUP(W116,{0,25,30,37,45,52,60},{0,1,2,3,"3.5",4,5}))</f>
        <v>0</v>
      </c>
      <c r="Y116" s="79">
        <v>0</v>
      </c>
      <c r="Z116" s="79">
        <v>0</v>
      </c>
      <c r="AA116" s="59">
        <f t="shared" si="70"/>
        <v>0</v>
      </c>
      <c r="AB116" s="59">
        <f>IF(AA116="0","0",LOOKUP(AA116,{0,25,30,37,45,52,60},{0,1,2,3,"3.5",4,5}))</f>
        <v>0</v>
      </c>
      <c r="AC116" s="59" t="s">
        <v>785</v>
      </c>
      <c r="AD116" s="82">
        <f>IF(ISBLANK(X116)," ",IF(X116="0","0",LOOKUP(X116,{0,1,2,3,"3.5",4,5},{0,0,0,1,"1.5",2,3})))</f>
        <v>0</v>
      </c>
      <c r="AE116" s="77">
        <f t="shared" ref="AE116:AE117" si="78">IF(OR((F116=0),(H116=0),(L116=0),(P116=0),(T116=0),(AB116=0)),0,SUM(F116+H116+L116+P116+T116+AB116+AD116)/6)</f>
        <v>0</v>
      </c>
      <c r="AF116" s="82" t="str">
        <f t="shared" si="71"/>
        <v>F</v>
      </c>
      <c r="AG116" s="85" t="str">
        <f t="shared" si="72"/>
        <v>Fail</v>
      </c>
      <c r="AH116" s="40"/>
      <c r="AI116" s="53" t="str">
        <f>IF(F116="0","0",LOOKUP(F116,{0,1,2,3,"3.5",4,5},{"F","D","C","B","A-","A","A+"}))</f>
        <v>B</v>
      </c>
      <c r="AJ116" s="53" t="str">
        <f>IF(H116="0","0",LOOKUP(H116,{0,1,2,3,"3.5",4,5},{"F","D","C","B","A-","A","A+"}))</f>
        <v>A-</v>
      </c>
      <c r="AK116" s="53" t="str">
        <f>IF(L116="0","0",LOOKUP(L116,{0,1,2,3,"3.5",4,5},{"F","D","C","B","A-","A","A+"}))</f>
        <v>C</v>
      </c>
      <c r="AL116" s="53" t="str">
        <f>IF(P116="0","0",LOOKUP(P116,{0,1,2,3,"3.5",4,5},{"F","D","C","B","A-","A","A+"}))</f>
        <v>A-</v>
      </c>
      <c r="AM116" s="53" t="str">
        <f>IF(T116="0","0",LOOKUP(T116,{0,1,2,3,"3.5",4,5},{"F","D","C","B","A-","A","A+"}))</f>
        <v>B</v>
      </c>
      <c r="AN116" s="53" t="str">
        <f>IF(X116="0","0",LOOKUP(X116,{0,1,2,3,"3.5",4,5},{"F","D","C","B","A-","A","A+"}))</f>
        <v>F</v>
      </c>
      <c r="AO116" s="53" t="str">
        <f>IF(AB116="0","0",LOOKUP(AB116,{0,1,2,3,"3.5",4,5},{"F","D","C","B","A-","A","A+"}))</f>
        <v>F</v>
      </c>
      <c r="AP116" s="54">
        <f t="shared" si="73"/>
        <v>235</v>
      </c>
    </row>
    <row r="117" spans="1:42" ht="19.5" customHeight="1" x14ac:dyDescent="0.25">
      <c r="A117" s="86">
        <v>1115</v>
      </c>
      <c r="B117" s="87" t="s">
        <v>201</v>
      </c>
      <c r="C117" s="79">
        <v>42</v>
      </c>
      <c r="D117" s="79">
        <v>18</v>
      </c>
      <c r="E117" s="62">
        <f t="shared" si="65"/>
        <v>60</v>
      </c>
      <c r="F117" s="62" t="str">
        <f>IF(E117="0","0",LOOKUP(E117,{0,33,40,50,60,70,80},{0,1,2,3,"3.5",4,5}))</f>
        <v>3.5</v>
      </c>
      <c r="G117" s="59">
        <v>63</v>
      </c>
      <c r="H117" s="62" t="str">
        <f>IF(G117="0","0",LOOKUP(G117,{0,33,40,50,60,70,80},{0,1,2,3,"3.5",4,5}))</f>
        <v>3.5</v>
      </c>
      <c r="I117" s="79">
        <v>34</v>
      </c>
      <c r="J117" s="79">
        <v>22</v>
      </c>
      <c r="K117" s="62">
        <f t="shared" si="66"/>
        <v>56</v>
      </c>
      <c r="L117" s="62">
        <f>IF(K117="0","0",LOOKUP(K117,{0,25,30,37,45,52,60},{0,1,2,3,"3.5",4,5}))</f>
        <v>4</v>
      </c>
      <c r="M117" s="79">
        <v>24</v>
      </c>
      <c r="N117" s="79">
        <v>11</v>
      </c>
      <c r="O117" s="59">
        <f t="shared" si="67"/>
        <v>35</v>
      </c>
      <c r="P117" s="59">
        <f>IF(O117="0","0",LOOKUP(O117,{0,25,30,37,45,52,60},{0,1,2,3,"3.5",4,5}))</f>
        <v>2</v>
      </c>
      <c r="Q117" s="65">
        <v>31</v>
      </c>
      <c r="R117" s="59">
        <v>11</v>
      </c>
      <c r="S117" s="59">
        <f t="shared" si="68"/>
        <v>42</v>
      </c>
      <c r="T117" s="59">
        <f>IF(S117="0","0",LOOKUP(S117,{0,25,30,37,45,52,60},{0,1,2,3,"3.5",4,5}))</f>
        <v>3</v>
      </c>
      <c r="U117" s="79">
        <v>6</v>
      </c>
      <c r="V117" s="79">
        <v>10</v>
      </c>
      <c r="W117" s="59">
        <f t="shared" si="69"/>
        <v>0</v>
      </c>
      <c r="X117" s="59">
        <f>IF(W117="0","0",LOOKUP(W117,{0,25,30,37,45,52,60},{0,1,2,3,"3.5",4,5}))</f>
        <v>0</v>
      </c>
      <c r="Y117" s="79">
        <v>25</v>
      </c>
      <c r="Z117" s="79">
        <v>14</v>
      </c>
      <c r="AA117" s="59">
        <f t="shared" si="70"/>
        <v>39</v>
      </c>
      <c r="AB117" s="59">
        <f>IF(AA117="0","0",LOOKUP(AA117,{0,25,30,37,45,52,60},{0,1,2,3,"3.5",4,5}))</f>
        <v>3</v>
      </c>
      <c r="AC117" s="59" t="s">
        <v>785</v>
      </c>
      <c r="AD117" s="82">
        <f>IF(ISBLANK(X117)," ",IF(X117="0","0",LOOKUP(X117,{0,1,2,3,"3.5",4,5},{0,0,0,1,"1.5",2,3})))</f>
        <v>0</v>
      </c>
      <c r="AE117" s="77">
        <f t="shared" si="78"/>
        <v>3.1666666666666665</v>
      </c>
      <c r="AF117" s="82" t="str">
        <f t="shared" si="71"/>
        <v>B</v>
      </c>
      <c r="AG117" s="85" t="str">
        <f t="shared" si="72"/>
        <v>Average Result</v>
      </c>
      <c r="AH117" s="40"/>
      <c r="AI117" s="53" t="str">
        <f>IF(F117="0","0",LOOKUP(F117,{0,1,2,3,"3.5",4,5},{"F","D","C","B","A-","A","A+"}))</f>
        <v>A-</v>
      </c>
      <c r="AJ117" s="53" t="str">
        <f>IF(H117="0","0",LOOKUP(H117,{0,1,2,3,"3.5",4,5},{"F","D","C","B","A-","A","A+"}))</f>
        <v>A-</v>
      </c>
      <c r="AK117" s="53" t="str">
        <f>IF(L117="0","0",LOOKUP(L117,{0,1,2,3,"3.5",4,5},{"F","D","C","B","A-","A","A+"}))</f>
        <v>A</v>
      </c>
      <c r="AL117" s="53" t="str">
        <f>IF(P117="0","0",LOOKUP(P117,{0,1,2,3,"3.5",4,5},{"F","D","C","B","A-","A","A+"}))</f>
        <v>C</v>
      </c>
      <c r="AM117" s="53" t="str">
        <f>IF(T117="0","0",LOOKUP(T117,{0,1,2,3,"3.5",4,5},{"F","D","C","B","A-","A","A+"}))</f>
        <v>B</v>
      </c>
      <c r="AN117" s="53" t="str">
        <f>IF(X117="0","0",LOOKUP(X117,{0,1,2,3,"3.5",4,5},{"F","D","C","B","A-","A","A+"}))</f>
        <v>F</v>
      </c>
      <c r="AO117" s="53" t="str">
        <f>IF(AB117="0","0",LOOKUP(AB117,{0,1,2,3,"3.5",4,5},{"F","D","C","B","A-","A","A+"}))</f>
        <v>B</v>
      </c>
      <c r="AP117" s="54">
        <f t="shared" si="73"/>
        <v>295</v>
      </c>
    </row>
    <row r="118" spans="1:42" ht="19.5" customHeight="1" x14ac:dyDescent="0.25">
      <c r="A118" s="86">
        <v>1116</v>
      </c>
      <c r="B118" s="87" t="s">
        <v>202</v>
      </c>
      <c r="C118" s="79">
        <v>44</v>
      </c>
      <c r="D118" s="79">
        <v>26</v>
      </c>
      <c r="E118" s="62">
        <f t="shared" si="65"/>
        <v>70</v>
      </c>
      <c r="F118" s="62">
        <f>IF(E118="0","0",LOOKUP(E118,{0,33,40,50,60,70,80},{0,1,2,3,"3.5",4,5}))</f>
        <v>4</v>
      </c>
      <c r="G118" s="59">
        <v>74</v>
      </c>
      <c r="H118" s="62">
        <f>IF(G118="0","0",LOOKUP(G118,{0,33,40,50,60,70,80},{0,1,2,3,"3.5",4,5}))</f>
        <v>4</v>
      </c>
      <c r="I118" s="79">
        <v>32</v>
      </c>
      <c r="J118" s="79">
        <v>19</v>
      </c>
      <c r="K118" s="62">
        <f t="shared" si="66"/>
        <v>51</v>
      </c>
      <c r="L118" s="62" t="str">
        <f>IF(K118="0","0",LOOKUP(K118,{0,25,30,37,45,52,60},{0,1,2,3,"3.5",4,5}))</f>
        <v>3.5</v>
      </c>
      <c r="M118" s="79">
        <v>11</v>
      </c>
      <c r="N118" s="79">
        <v>12</v>
      </c>
      <c r="O118" s="59">
        <f t="shared" si="67"/>
        <v>0</v>
      </c>
      <c r="P118" s="59">
        <f>IF(O118="0","0",LOOKUP(O118,{0,25,30,37,45,52,60},{0,1,2,3,"3.5",4,5}))</f>
        <v>0</v>
      </c>
      <c r="Q118" s="78">
        <v>0</v>
      </c>
      <c r="R118" s="78">
        <v>0</v>
      </c>
      <c r="S118" s="59">
        <f t="shared" si="68"/>
        <v>0</v>
      </c>
      <c r="T118" s="59">
        <f>IF(S118="0","0",LOOKUP(S118,{0,25,30,37,45,52,60},{0,1,2,3,"3.5",4,5}))</f>
        <v>0</v>
      </c>
      <c r="U118" s="79">
        <v>9</v>
      </c>
      <c r="V118" s="79">
        <v>10</v>
      </c>
      <c r="W118" s="59">
        <f t="shared" si="69"/>
        <v>0</v>
      </c>
      <c r="X118" s="59">
        <f>IF(W118="0","0",LOOKUP(W118,{0,25,30,37,45,52,60},{0,1,2,3,"3.5",4,5}))</f>
        <v>0</v>
      </c>
      <c r="Y118" s="79">
        <v>0</v>
      </c>
      <c r="Z118" s="79">
        <v>0</v>
      </c>
      <c r="AA118" s="59">
        <f t="shared" si="70"/>
        <v>0</v>
      </c>
      <c r="AB118" s="59">
        <f>IF(AA118="0","0",LOOKUP(AA118,{0,25,30,37,45,52,60},{0,1,2,3,"3.5",4,5}))</f>
        <v>0</v>
      </c>
      <c r="AC118" s="59" t="s">
        <v>786</v>
      </c>
      <c r="AD118" s="82">
        <f>IF(ISBLANK(AB118)," ",IF(AB118="0","0",LOOKUP(AB118,{0,1,2,3,"3.5",4,5},{0,0,0,1,"1.5",2,3})))</f>
        <v>0</v>
      </c>
      <c r="AE118" s="77">
        <f t="shared" ref="AE118" si="79">IF(OR((F118=0),(H118=0),(L118=0),(P118=0),(T118=0),(X118=0)),0,SUM(F118+H118+L118+P118+T118+X118+AD118)/6)</f>
        <v>0</v>
      </c>
      <c r="AF118" s="82" t="str">
        <f t="shared" si="71"/>
        <v>F</v>
      </c>
      <c r="AG118" s="85" t="str">
        <f t="shared" si="72"/>
        <v>Fail</v>
      </c>
      <c r="AH118" s="40"/>
      <c r="AI118" s="53" t="str">
        <f>IF(F118="0","0",LOOKUP(F118,{0,1,2,3,"3.5",4,5},{"F","D","C","B","A-","A","A+"}))</f>
        <v>A</v>
      </c>
      <c r="AJ118" s="53" t="str">
        <f>IF(H118="0","0",LOOKUP(H118,{0,1,2,3,"3.5",4,5},{"F","D","C","B","A-","A","A+"}))</f>
        <v>A</v>
      </c>
      <c r="AK118" s="53" t="str">
        <f>IF(L118="0","0",LOOKUP(L118,{0,1,2,3,"3.5",4,5},{"F","D","C","B","A-","A","A+"}))</f>
        <v>A-</v>
      </c>
      <c r="AL118" s="53" t="str">
        <f>IF(P118="0","0",LOOKUP(P118,{0,1,2,3,"3.5",4,5},{"F","D","C","B","A-","A","A+"}))</f>
        <v>F</v>
      </c>
      <c r="AM118" s="53" t="str">
        <f>IF(T118="0","0",LOOKUP(T118,{0,1,2,3,"3.5",4,5},{"F","D","C","B","A-","A","A+"}))</f>
        <v>F</v>
      </c>
      <c r="AN118" s="53" t="str">
        <f>IF(X118="0","0",LOOKUP(X118,{0,1,2,3,"3.5",4,5},{"F","D","C","B","A-","A","A+"}))</f>
        <v>F</v>
      </c>
      <c r="AO118" s="53" t="str">
        <f>IF(AB118="0","0",LOOKUP(AB118,{0,1,2,3,"3.5",4,5},{"F","D","C","B","A-","A","A+"}))</f>
        <v>F</v>
      </c>
      <c r="AP118" s="54">
        <f t="shared" si="73"/>
        <v>195</v>
      </c>
    </row>
    <row r="119" spans="1:42" ht="19.5" customHeight="1" x14ac:dyDescent="0.25">
      <c r="A119" s="86">
        <v>1117</v>
      </c>
      <c r="B119" s="87" t="s">
        <v>203</v>
      </c>
      <c r="C119" s="79">
        <v>39</v>
      </c>
      <c r="D119" s="79">
        <v>22</v>
      </c>
      <c r="E119" s="62">
        <f t="shared" si="65"/>
        <v>61</v>
      </c>
      <c r="F119" s="62" t="str">
        <f>IF(E119="0","0",LOOKUP(E119,{0,33,40,50,60,70,80},{0,1,2,3,"3.5",4,5}))</f>
        <v>3.5</v>
      </c>
      <c r="G119" s="59">
        <v>65</v>
      </c>
      <c r="H119" s="62" t="str">
        <f>IF(G119="0","0",LOOKUP(G119,{0,33,40,50,60,70,80},{0,1,2,3,"3.5",4,5}))</f>
        <v>3.5</v>
      </c>
      <c r="I119" s="79">
        <v>32</v>
      </c>
      <c r="J119" s="79">
        <v>14</v>
      </c>
      <c r="K119" s="62">
        <f t="shared" si="66"/>
        <v>46</v>
      </c>
      <c r="L119" s="62" t="str">
        <f>IF(K119="0","0",LOOKUP(K119,{0,25,30,37,45,52,60},{0,1,2,3,"3.5",4,5}))</f>
        <v>3.5</v>
      </c>
      <c r="M119" s="79">
        <v>29</v>
      </c>
      <c r="N119" s="79">
        <v>13</v>
      </c>
      <c r="O119" s="59">
        <f t="shared" si="67"/>
        <v>42</v>
      </c>
      <c r="P119" s="59">
        <f>IF(O119="0","0",LOOKUP(O119,{0,25,30,37,45,52,60},{0,1,2,3,"3.5",4,5}))</f>
        <v>3</v>
      </c>
      <c r="Q119" s="59">
        <v>25</v>
      </c>
      <c r="R119" s="59">
        <v>8</v>
      </c>
      <c r="S119" s="59">
        <f t="shared" si="68"/>
        <v>33</v>
      </c>
      <c r="T119" s="59">
        <f>IF(S119="0","0",LOOKUP(S119,{0,25,30,37,45,52,60},{0,1,2,3,"3.5",4,5}))</f>
        <v>2</v>
      </c>
      <c r="U119" s="79">
        <v>9</v>
      </c>
      <c r="V119" s="79">
        <v>12</v>
      </c>
      <c r="W119" s="59">
        <f t="shared" si="69"/>
        <v>0</v>
      </c>
      <c r="X119" s="59">
        <f>IF(W119="0","0",LOOKUP(W119,{0,25,30,37,45,52,60},{0,1,2,3,"3.5",4,5}))</f>
        <v>0</v>
      </c>
      <c r="Y119" s="79">
        <v>26</v>
      </c>
      <c r="Z119" s="79">
        <v>15</v>
      </c>
      <c r="AA119" s="59">
        <f t="shared" si="70"/>
        <v>41</v>
      </c>
      <c r="AB119" s="59">
        <f>IF(AA119="0","0",LOOKUP(AA119,{0,25,30,37,45,52,60},{0,1,2,3,"3.5",4,5}))</f>
        <v>3</v>
      </c>
      <c r="AC119" s="59" t="s">
        <v>785</v>
      </c>
      <c r="AD119" s="82">
        <f>IF(ISBLANK(X119)," ",IF(X119="0","0",LOOKUP(X119,{0,1,2,3,"3.5",4,5},{0,0,0,1,"1.5",2,3})))</f>
        <v>0</v>
      </c>
      <c r="AE119" s="77">
        <f t="shared" ref="AE119:AE127" si="80">IF(OR((F119=0),(H119=0),(L119=0),(P119=0),(T119=0),(AB119=0)),0,SUM(F119+H119+L119+P119+T119+AB119+AD119)/6)</f>
        <v>3.0833333333333335</v>
      </c>
      <c r="AF119" s="82" t="str">
        <f t="shared" si="71"/>
        <v>B</v>
      </c>
      <c r="AG119" s="85" t="str">
        <f t="shared" si="72"/>
        <v>Average Result</v>
      </c>
      <c r="AH119" s="40"/>
      <c r="AI119" s="53" t="str">
        <f>IF(F119="0","0",LOOKUP(F119,{0,1,2,3,"3.5",4,5},{"F","D","C","B","A-","A","A+"}))</f>
        <v>A-</v>
      </c>
      <c r="AJ119" s="53" t="str">
        <f>IF(H119="0","0",LOOKUP(H119,{0,1,2,3,"3.5",4,5},{"F","D","C","B","A-","A","A+"}))</f>
        <v>A-</v>
      </c>
      <c r="AK119" s="53" t="str">
        <f>IF(L119="0","0",LOOKUP(L119,{0,1,2,3,"3.5",4,5},{"F","D","C","B","A-","A","A+"}))</f>
        <v>A-</v>
      </c>
      <c r="AL119" s="53" t="str">
        <f>IF(P119="0","0",LOOKUP(P119,{0,1,2,3,"3.5",4,5},{"F","D","C","B","A-","A","A+"}))</f>
        <v>B</v>
      </c>
      <c r="AM119" s="53" t="str">
        <f>IF(T119="0","0",LOOKUP(T119,{0,1,2,3,"3.5",4,5},{"F","D","C","B","A-","A","A+"}))</f>
        <v>C</v>
      </c>
      <c r="AN119" s="53" t="str">
        <f>IF(X119="0","0",LOOKUP(X119,{0,1,2,3,"3.5",4,5},{"F","D","C","B","A-","A","A+"}))</f>
        <v>F</v>
      </c>
      <c r="AO119" s="53" t="str">
        <f>IF(AB119="0","0",LOOKUP(AB119,{0,1,2,3,"3.5",4,5},{"F","D","C","B","A-","A","A+"}))</f>
        <v>B</v>
      </c>
      <c r="AP119" s="54">
        <f t="shared" si="73"/>
        <v>288</v>
      </c>
    </row>
    <row r="120" spans="1:42" ht="19.5" customHeight="1" x14ac:dyDescent="0.25">
      <c r="A120" s="86">
        <v>1118</v>
      </c>
      <c r="B120" s="87" t="s">
        <v>204</v>
      </c>
      <c r="C120" s="79">
        <v>49</v>
      </c>
      <c r="D120" s="79">
        <v>23</v>
      </c>
      <c r="E120" s="62">
        <f t="shared" si="65"/>
        <v>72</v>
      </c>
      <c r="F120" s="62">
        <f>IF(E120="0","0",LOOKUP(E120,{0,33,40,50,60,70,80},{0,1,2,3,"3.5",4,5}))</f>
        <v>4</v>
      </c>
      <c r="G120" s="59">
        <v>65</v>
      </c>
      <c r="H120" s="62" t="str">
        <f>IF(G120="0","0",LOOKUP(G120,{0,33,40,50,60,70,80},{0,1,2,3,"3.5",4,5}))</f>
        <v>3.5</v>
      </c>
      <c r="I120" s="79">
        <v>30</v>
      </c>
      <c r="J120" s="79">
        <v>16</v>
      </c>
      <c r="K120" s="62">
        <f t="shared" si="66"/>
        <v>46</v>
      </c>
      <c r="L120" s="62" t="str">
        <f>IF(K120="0","0",LOOKUP(K120,{0,25,30,37,45,52,60},{0,1,2,3,"3.5",4,5}))</f>
        <v>3.5</v>
      </c>
      <c r="M120" s="79">
        <v>33</v>
      </c>
      <c r="N120" s="79">
        <v>12</v>
      </c>
      <c r="O120" s="59">
        <f t="shared" si="67"/>
        <v>45</v>
      </c>
      <c r="P120" s="59" t="str">
        <f>IF(O120="0","0",LOOKUP(O120,{0,25,30,37,45,52,60},{0,1,2,3,"3.5",4,5}))</f>
        <v>3.5</v>
      </c>
      <c r="Q120" s="65">
        <v>22</v>
      </c>
      <c r="R120" s="59">
        <v>7</v>
      </c>
      <c r="S120" s="59">
        <f t="shared" si="68"/>
        <v>0</v>
      </c>
      <c r="T120" s="59">
        <f>IF(S120="0","0",LOOKUP(S120,{0,25,30,37,45,52,60},{0,1,2,3,"3.5",4,5}))</f>
        <v>0</v>
      </c>
      <c r="U120" s="79">
        <v>5</v>
      </c>
      <c r="V120" s="79">
        <v>7</v>
      </c>
      <c r="W120" s="59">
        <f t="shared" si="69"/>
        <v>0</v>
      </c>
      <c r="X120" s="59">
        <f>IF(W120="0","0",LOOKUP(W120,{0,25,30,37,45,52,60},{0,1,2,3,"3.5",4,5}))</f>
        <v>0</v>
      </c>
      <c r="Y120" s="79">
        <v>24</v>
      </c>
      <c r="Z120" s="79">
        <v>13</v>
      </c>
      <c r="AA120" s="59">
        <f t="shared" si="70"/>
        <v>37</v>
      </c>
      <c r="AB120" s="59">
        <f>IF(AA120="0","0",LOOKUP(AA120,{0,25,30,37,45,52,60},{0,1,2,3,"3.5",4,5}))</f>
        <v>3</v>
      </c>
      <c r="AC120" s="59" t="s">
        <v>785</v>
      </c>
      <c r="AD120" s="82">
        <f>IF(ISBLANK(X120)," ",IF(X120="0","0",LOOKUP(X120,{0,1,2,3,"3.5",4,5},{0,0,0,1,"1.5",2,3})))</f>
        <v>0</v>
      </c>
      <c r="AE120" s="77">
        <f t="shared" si="80"/>
        <v>0</v>
      </c>
      <c r="AF120" s="82" t="str">
        <f t="shared" si="71"/>
        <v>F</v>
      </c>
      <c r="AG120" s="85" t="str">
        <f t="shared" si="72"/>
        <v>Fail</v>
      </c>
      <c r="AH120" s="40"/>
      <c r="AI120" s="53" t="str">
        <f>IF(F120="0","0",LOOKUP(F120,{0,1,2,3,"3.5",4,5},{"F","D","C","B","A-","A","A+"}))</f>
        <v>A</v>
      </c>
      <c r="AJ120" s="53" t="str">
        <f>IF(H120="0","0",LOOKUP(H120,{0,1,2,3,"3.5",4,5},{"F","D","C","B","A-","A","A+"}))</f>
        <v>A-</v>
      </c>
      <c r="AK120" s="53" t="str">
        <f>IF(L120="0","0",LOOKUP(L120,{0,1,2,3,"3.5",4,5},{"F","D","C","B","A-","A","A+"}))</f>
        <v>A-</v>
      </c>
      <c r="AL120" s="53" t="str">
        <f>IF(P120="0","0",LOOKUP(P120,{0,1,2,3,"3.5",4,5},{"F","D","C","B","A-","A","A+"}))</f>
        <v>A-</v>
      </c>
      <c r="AM120" s="53" t="str">
        <f>IF(T120="0","0",LOOKUP(T120,{0,1,2,3,"3.5",4,5},{"F","D","C","B","A-","A","A+"}))</f>
        <v>F</v>
      </c>
      <c r="AN120" s="53" t="str">
        <f>IF(X120="0","0",LOOKUP(X120,{0,1,2,3,"3.5",4,5},{"F","D","C","B","A-","A","A+"}))</f>
        <v>F</v>
      </c>
      <c r="AO120" s="53" t="str">
        <f>IF(AB120="0","0",LOOKUP(AB120,{0,1,2,3,"3.5",4,5},{"F","D","C","B","A-","A","A+"}))</f>
        <v>B</v>
      </c>
      <c r="AP120" s="54">
        <f t="shared" si="73"/>
        <v>265</v>
      </c>
    </row>
    <row r="121" spans="1:42" ht="19.5" customHeight="1" x14ac:dyDescent="0.25">
      <c r="A121" s="86">
        <v>1119</v>
      </c>
      <c r="B121" s="87" t="s">
        <v>205</v>
      </c>
      <c r="C121" s="79">
        <v>39</v>
      </c>
      <c r="D121" s="79">
        <v>18</v>
      </c>
      <c r="E121" s="62">
        <f t="shared" si="65"/>
        <v>57</v>
      </c>
      <c r="F121" s="62">
        <f>IF(E121="0","0",LOOKUP(E121,{0,33,40,50,60,70,80},{0,1,2,3,"3.5",4,5}))</f>
        <v>3</v>
      </c>
      <c r="G121" s="59">
        <v>60</v>
      </c>
      <c r="H121" s="62" t="str">
        <f>IF(G121="0","0",LOOKUP(G121,{0,33,40,50,60,70,80},{0,1,2,3,"3.5",4,5}))</f>
        <v>3.5</v>
      </c>
      <c r="I121" s="79">
        <v>25</v>
      </c>
      <c r="J121" s="79">
        <v>8</v>
      </c>
      <c r="K121" s="62">
        <f t="shared" si="66"/>
        <v>33</v>
      </c>
      <c r="L121" s="62">
        <f>IF(K121="0","0",LOOKUP(K121,{0,25,30,37,45,52,60},{0,1,2,3,"3.5",4,5}))</f>
        <v>2</v>
      </c>
      <c r="M121" s="79">
        <v>15</v>
      </c>
      <c r="N121" s="79">
        <v>8</v>
      </c>
      <c r="O121" s="59">
        <f t="shared" si="67"/>
        <v>23</v>
      </c>
      <c r="P121" s="59">
        <f>IF(O121="0","0",LOOKUP(O121,{0,25,30,37,45,52,60},{0,1,2,3,"3.5",4,5}))</f>
        <v>0</v>
      </c>
      <c r="Q121" s="78">
        <v>0</v>
      </c>
      <c r="R121" s="78">
        <v>0</v>
      </c>
      <c r="S121" s="59">
        <f t="shared" si="68"/>
        <v>0</v>
      </c>
      <c r="T121" s="59">
        <f>IF(S121="0","0",LOOKUP(S121,{0,25,30,37,45,52,60},{0,1,2,3,"3.5",4,5}))</f>
        <v>0</v>
      </c>
      <c r="U121" s="79">
        <v>4</v>
      </c>
      <c r="V121" s="79">
        <v>7</v>
      </c>
      <c r="W121" s="59">
        <f t="shared" si="69"/>
        <v>0</v>
      </c>
      <c r="X121" s="59">
        <f>IF(W121="0","0",LOOKUP(W121,{0,25,30,37,45,52,60},{0,1,2,3,"3.5",4,5}))</f>
        <v>0</v>
      </c>
      <c r="Y121" s="79">
        <v>0</v>
      </c>
      <c r="Z121" s="79">
        <v>0</v>
      </c>
      <c r="AA121" s="59">
        <f t="shared" si="70"/>
        <v>0</v>
      </c>
      <c r="AB121" s="59">
        <f>IF(AA121="0","0",LOOKUP(AA121,{0,25,30,37,45,52,60},{0,1,2,3,"3.5",4,5}))</f>
        <v>0</v>
      </c>
      <c r="AC121" s="59" t="s">
        <v>785</v>
      </c>
      <c r="AD121" s="82">
        <f>IF(ISBLANK(X121)," ",IF(X121="0","0",LOOKUP(X121,{0,1,2,3,"3.5",4,5},{0,0,0,1,"1.5",2,3})))</f>
        <v>0</v>
      </c>
      <c r="AE121" s="77">
        <f t="shared" si="80"/>
        <v>0</v>
      </c>
      <c r="AF121" s="82" t="str">
        <f t="shared" si="71"/>
        <v>F</v>
      </c>
      <c r="AG121" s="85" t="str">
        <f t="shared" si="72"/>
        <v>Fail</v>
      </c>
      <c r="AH121" s="40"/>
      <c r="AI121" s="53" t="str">
        <f>IF(F121="0","0",LOOKUP(F121,{0,1,2,3,"3.5",4,5},{"F","D","C","B","A-","A","A+"}))</f>
        <v>B</v>
      </c>
      <c r="AJ121" s="53" t="str">
        <f>IF(H121="0","0",LOOKUP(H121,{0,1,2,3,"3.5",4,5},{"F","D","C","B","A-","A","A+"}))</f>
        <v>A-</v>
      </c>
      <c r="AK121" s="53" t="str">
        <f>IF(L121="0","0",LOOKUP(L121,{0,1,2,3,"3.5",4,5},{"F","D","C","B","A-","A","A+"}))</f>
        <v>C</v>
      </c>
      <c r="AL121" s="53" t="str">
        <f>IF(P121="0","0",LOOKUP(P121,{0,1,2,3,"3.5",4,5},{"F","D","C","B","A-","A","A+"}))</f>
        <v>F</v>
      </c>
      <c r="AM121" s="53" t="str">
        <f>IF(T121="0","0",LOOKUP(T121,{0,1,2,3,"3.5",4,5},{"F","D","C","B","A-","A","A+"}))</f>
        <v>F</v>
      </c>
      <c r="AN121" s="53" t="str">
        <f>IF(X121="0","0",LOOKUP(X121,{0,1,2,3,"3.5",4,5},{"F","D","C","B","A-","A","A+"}))</f>
        <v>F</v>
      </c>
      <c r="AO121" s="53" t="str">
        <f>IF(AB121="0","0",LOOKUP(AB121,{0,1,2,3,"3.5",4,5},{"F","D","C","B","A-","A","A+"}))</f>
        <v>F</v>
      </c>
      <c r="AP121" s="54">
        <f t="shared" si="73"/>
        <v>173</v>
      </c>
    </row>
    <row r="122" spans="1:42" ht="19.5" customHeight="1" x14ac:dyDescent="0.25">
      <c r="A122" s="86">
        <v>1120</v>
      </c>
      <c r="B122" s="87" t="s">
        <v>206</v>
      </c>
      <c r="C122" s="79">
        <v>37</v>
      </c>
      <c r="D122" s="79">
        <v>19</v>
      </c>
      <c r="E122" s="62">
        <f t="shared" si="65"/>
        <v>56</v>
      </c>
      <c r="F122" s="62">
        <f>IF(E122="0","0",LOOKUP(E122,{0,33,40,50,60,70,80},{0,1,2,3,"3.5",4,5}))</f>
        <v>3</v>
      </c>
      <c r="G122" s="59">
        <v>58</v>
      </c>
      <c r="H122" s="62">
        <f>IF(G122="0","0",LOOKUP(G122,{0,33,40,50,60,70,80},{0,1,2,3,"3.5",4,5}))</f>
        <v>3</v>
      </c>
      <c r="I122" s="79">
        <v>32</v>
      </c>
      <c r="J122" s="79">
        <v>18</v>
      </c>
      <c r="K122" s="62">
        <f t="shared" si="66"/>
        <v>50</v>
      </c>
      <c r="L122" s="62" t="str">
        <f>IF(K122="0","0",LOOKUP(K122,{0,25,30,37,45,52,60},{0,1,2,3,"3.5",4,5}))</f>
        <v>3.5</v>
      </c>
      <c r="M122" s="79">
        <v>29</v>
      </c>
      <c r="N122" s="79">
        <v>11</v>
      </c>
      <c r="O122" s="59">
        <f t="shared" si="67"/>
        <v>40</v>
      </c>
      <c r="P122" s="59">
        <f>IF(O122="0","0",LOOKUP(O122,{0,25,30,37,45,52,60},{0,1,2,3,"3.5",4,5}))</f>
        <v>3</v>
      </c>
      <c r="Q122" s="59">
        <v>23</v>
      </c>
      <c r="R122" s="59">
        <v>10</v>
      </c>
      <c r="S122" s="59">
        <f t="shared" si="68"/>
        <v>33</v>
      </c>
      <c r="T122" s="59">
        <f>IF(S122="0","0",LOOKUP(S122,{0,25,30,37,45,52,60},{0,1,2,3,"3.5",4,5}))</f>
        <v>2</v>
      </c>
      <c r="U122" s="79">
        <v>19</v>
      </c>
      <c r="V122" s="79">
        <v>11</v>
      </c>
      <c r="W122" s="59">
        <f t="shared" si="69"/>
        <v>30</v>
      </c>
      <c r="X122" s="59">
        <f>IF(W122="0","0",LOOKUP(W122,{0,25,30,37,45,52,60},{0,1,2,3,"3.5",4,5}))</f>
        <v>2</v>
      </c>
      <c r="Y122" s="79">
        <v>22</v>
      </c>
      <c r="Z122" s="79">
        <v>15</v>
      </c>
      <c r="AA122" s="59">
        <f t="shared" si="70"/>
        <v>37</v>
      </c>
      <c r="AB122" s="59">
        <f>IF(AA122="0","0",LOOKUP(AA122,{0,25,30,37,45,52,60},{0,1,2,3,"3.5",4,5}))</f>
        <v>3</v>
      </c>
      <c r="AC122" s="59" t="s">
        <v>785</v>
      </c>
      <c r="AD122" s="82">
        <f>IF(ISBLANK(X122)," ",IF(X122="0","0",LOOKUP(X122,{0,1,2,3,"3.5",4,5},{0,0,0,1,"1.5",2,3})))</f>
        <v>0</v>
      </c>
      <c r="AE122" s="77">
        <f t="shared" si="80"/>
        <v>2.9166666666666665</v>
      </c>
      <c r="AF122" s="82" t="str">
        <f t="shared" si="71"/>
        <v>C</v>
      </c>
      <c r="AG122" s="85" t="str">
        <f t="shared" si="72"/>
        <v>Bellow Average Result</v>
      </c>
      <c r="AH122" s="40"/>
      <c r="AI122" s="53" t="str">
        <f>IF(F122="0","0",LOOKUP(F122,{0,1,2,3,"3.5",4,5},{"F","D","C","B","A-","A","A+"}))</f>
        <v>B</v>
      </c>
      <c r="AJ122" s="53" t="str">
        <f>IF(H122="0","0",LOOKUP(H122,{0,1,2,3,"3.5",4,5},{"F","D","C","B","A-","A","A+"}))</f>
        <v>B</v>
      </c>
      <c r="AK122" s="53" t="str">
        <f>IF(L122="0","0",LOOKUP(L122,{0,1,2,3,"3.5",4,5},{"F","D","C","B","A-","A","A+"}))</f>
        <v>A-</v>
      </c>
      <c r="AL122" s="53" t="str">
        <f>IF(P122="0","0",LOOKUP(P122,{0,1,2,3,"3.5",4,5},{"F","D","C","B","A-","A","A+"}))</f>
        <v>B</v>
      </c>
      <c r="AM122" s="53" t="str">
        <f>IF(T122="0","0",LOOKUP(T122,{0,1,2,3,"3.5",4,5},{"F","D","C","B","A-","A","A+"}))</f>
        <v>C</v>
      </c>
      <c r="AN122" s="53" t="str">
        <f>IF(X122="0","0",LOOKUP(X122,{0,1,2,3,"3.5",4,5},{"F","D","C","B","A-","A","A+"}))</f>
        <v>C</v>
      </c>
      <c r="AO122" s="53" t="str">
        <f>IF(AB122="0","0",LOOKUP(AB122,{0,1,2,3,"3.5",4,5},{"F","D","C","B","A-","A","A+"}))</f>
        <v>B</v>
      </c>
      <c r="AP122" s="54">
        <f t="shared" si="73"/>
        <v>304</v>
      </c>
    </row>
    <row r="123" spans="1:42" ht="19.5" customHeight="1" x14ac:dyDescent="0.25">
      <c r="A123" s="86">
        <v>1121</v>
      </c>
      <c r="B123" s="87" t="s">
        <v>207</v>
      </c>
      <c r="C123" s="79">
        <v>42</v>
      </c>
      <c r="D123" s="79">
        <v>20</v>
      </c>
      <c r="E123" s="62">
        <f t="shared" si="65"/>
        <v>62</v>
      </c>
      <c r="F123" s="62" t="str">
        <f>IF(E123="0","0",LOOKUP(E123,{0,33,40,50,60,70,80},{0,1,2,3,"3.5",4,5}))</f>
        <v>3.5</v>
      </c>
      <c r="G123" s="59">
        <v>60</v>
      </c>
      <c r="H123" s="62" t="str">
        <f>IF(G123="0","0",LOOKUP(G123,{0,33,40,50,60,70,80},{0,1,2,3,"3.5",4,5}))</f>
        <v>3.5</v>
      </c>
      <c r="I123" s="79">
        <v>28</v>
      </c>
      <c r="J123" s="79">
        <v>16</v>
      </c>
      <c r="K123" s="62">
        <f t="shared" si="66"/>
        <v>44</v>
      </c>
      <c r="L123" s="62">
        <f>IF(K123="0","0",LOOKUP(K123,{0,25,30,37,45,52,60},{0,1,2,3,"3.5",4,5}))</f>
        <v>3</v>
      </c>
      <c r="M123" s="79">
        <v>30</v>
      </c>
      <c r="N123" s="79">
        <v>10</v>
      </c>
      <c r="O123" s="59">
        <f t="shared" si="67"/>
        <v>40</v>
      </c>
      <c r="P123" s="59">
        <f>IF(O123="0","0",LOOKUP(O123,{0,25,30,37,45,52,60},{0,1,2,3,"3.5",4,5}))</f>
        <v>3</v>
      </c>
      <c r="Q123" s="65">
        <v>22</v>
      </c>
      <c r="R123" s="59">
        <v>12</v>
      </c>
      <c r="S123" s="59">
        <f t="shared" si="68"/>
        <v>34</v>
      </c>
      <c r="T123" s="59">
        <f>IF(S123="0","0",LOOKUP(S123,{0,25,30,37,45,52,60},{0,1,2,3,"3.5",4,5}))</f>
        <v>2</v>
      </c>
      <c r="U123" s="79">
        <v>12</v>
      </c>
      <c r="V123" s="79">
        <v>10</v>
      </c>
      <c r="W123" s="59">
        <f t="shared" si="69"/>
        <v>0</v>
      </c>
      <c r="X123" s="59">
        <f>IF(W123="0","0",LOOKUP(W123,{0,25,30,37,45,52,60},{0,1,2,3,"3.5",4,5}))</f>
        <v>0</v>
      </c>
      <c r="Y123" s="79">
        <v>17</v>
      </c>
      <c r="Z123" s="79">
        <v>15</v>
      </c>
      <c r="AA123" s="59">
        <f t="shared" si="70"/>
        <v>32</v>
      </c>
      <c r="AB123" s="59">
        <f>IF(AA123="0","0",LOOKUP(AA123,{0,25,30,37,45,52,60},{0,1,2,3,"3.5",4,5}))</f>
        <v>2</v>
      </c>
      <c r="AC123" s="59" t="s">
        <v>785</v>
      </c>
      <c r="AD123" s="82">
        <f>IF(ISBLANK(X123)," ",IF(X123="0","0",LOOKUP(X123,{0,1,2,3,"3.5",4,5},{0,0,0,1,"1.5",2,3})))</f>
        <v>0</v>
      </c>
      <c r="AE123" s="77">
        <f t="shared" si="80"/>
        <v>2.8333333333333335</v>
      </c>
      <c r="AF123" s="82" t="str">
        <f t="shared" si="71"/>
        <v>C</v>
      </c>
      <c r="AG123" s="85" t="str">
        <f t="shared" si="72"/>
        <v>Bellow Average Result</v>
      </c>
      <c r="AH123" s="40"/>
      <c r="AI123" s="53" t="str">
        <f>IF(F123="0","0",LOOKUP(F123,{0,1,2,3,"3.5",4,5},{"F","D","C","B","A-","A","A+"}))</f>
        <v>A-</v>
      </c>
      <c r="AJ123" s="53" t="str">
        <f>IF(H123="0","0",LOOKUP(H123,{0,1,2,3,"3.5",4,5},{"F","D","C","B","A-","A","A+"}))</f>
        <v>A-</v>
      </c>
      <c r="AK123" s="53" t="str">
        <f>IF(L123="0","0",LOOKUP(L123,{0,1,2,3,"3.5",4,5},{"F","D","C","B","A-","A","A+"}))</f>
        <v>B</v>
      </c>
      <c r="AL123" s="53" t="str">
        <f>IF(P123="0","0",LOOKUP(P123,{0,1,2,3,"3.5",4,5},{"F","D","C","B","A-","A","A+"}))</f>
        <v>B</v>
      </c>
      <c r="AM123" s="53" t="str">
        <f>IF(T123="0","0",LOOKUP(T123,{0,1,2,3,"3.5",4,5},{"F","D","C","B","A-","A","A+"}))</f>
        <v>C</v>
      </c>
      <c r="AN123" s="53" t="str">
        <f>IF(X123="0","0",LOOKUP(X123,{0,1,2,3,"3.5",4,5},{"F","D","C","B","A-","A","A+"}))</f>
        <v>F</v>
      </c>
      <c r="AO123" s="53" t="str">
        <f>IF(AB123="0","0",LOOKUP(AB123,{0,1,2,3,"3.5",4,5},{"F","D","C","B","A-","A","A+"}))</f>
        <v>C</v>
      </c>
      <c r="AP123" s="54">
        <f t="shared" si="73"/>
        <v>272</v>
      </c>
    </row>
    <row r="124" spans="1:42" ht="19.5" customHeight="1" x14ac:dyDescent="0.25">
      <c r="A124" s="86">
        <v>1122</v>
      </c>
      <c r="B124" s="87" t="s">
        <v>208</v>
      </c>
      <c r="C124" s="79">
        <v>40</v>
      </c>
      <c r="D124" s="79">
        <v>20</v>
      </c>
      <c r="E124" s="62">
        <f t="shared" si="65"/>
        <v>60</v>
      </c>
      <c r="F124" s="62" t="str">
        <f>IF(E124="0","0",LOOKUP(E124,{0,33,40,50,60,70,80},{0,1,2,3,"3.5",4,5}))</f>
        <v>3.5</v>
      </c>
      <c r="G124" s="59">
        <v>60</v>
      </c>
      <c r="H124" s="62" t="str">
        <f>IF(G124="0","0",LOOKUP(G124,{0,33,40,50,60,70,80},{0,1,2,3,"3.5",4,5}))</f>
        <v>3.5</v>
      </c>
      <c r="I124" s="79">
        <v>17</v>
      </c>
      <c r="J124" s="79">
        <v>17</v>
      </c>
      <c r="K124" s="62">
        <f t="shared" si="66"/>
        <v>34</v>
      </c>
      <c r="L124" s="62">
        <f>IF(K124="0","0",LOOKUP(K124,{0,25,30,37,45,52,60},{0,1,2,3,"3.5",4,5}))</f>
        <v>2</v>
      </c>
      <c r="M124" s="79">
        <v>32</v>
      </c>
      <c r="N124" s="79">
        <v>13</v>
      </c>
      <c r="O124" s="59">
        <f t="shared" si="67"/>
        <v>45</v>
      </c>
      <c r="P124" s="59" t="str">
        <f>IF(O124="0","0",LOOKUP(O124,{0,25,30,37,45,52,60},{0,1,2,3,"3.5",4,5}))</f>
        <v>3.5</v>
      </c>
      <c r="Q124" s="65">
        <v>23</v>
      </c>
      <c r="R124" s="59">
        <v>11</v>
      </c>
      <c r="S124" s="59">
        <f t="shared" si="68"/>
        <v>34</v>
      </c>
      <c r="T124" s="59">
        <f>IF(S124="0","0",LOOKUP(S124,{0,25,30,37,45,52,60},{0,1,2,3,"3.5",4,5}))</f>
        <v>2</v>
      </c>
      <c r="U124" s="79">
        <v>12</v>
      </c>
      <c r="V124" s="79">
        <v>10</v>
      </c>
      <c r="W124" s="59">
        <f t="shared" si="69"/>
        <v>0</v>
      </c>
      <c r="X124" s="59">
        <f>IF(W124="0","0",LOOKUP(W124,{0,25,30,37,45,52,60},{0,1,2,3,"3.5",4,5}))</f>
        <v>0</v>
      </c>
      <c r="Y124" s="79">
        <v>23</v>
      </c>
      <c r="Z124" s="79">
        <v>15</v>
      </c>
      <c r="AA124" s="59">
        <f t="shared" si="70"/>
        <v>38</v>
      </c>
      <c r="AB124" s="59">
        <f>IF(AA124="0","0",LOOKUP(AA124,{0,25,30,37,45,52,60},{0,1,2,3,"3.5",4,5}))</f>
        <v>3</v>
      </c>
      <c r="AC124" s="59" t="s">
        <v>786</v>
      </c>
      <c r="AD124" s="82">
        <f>IF(ISBLANK(AB124)," ",IF(AB124="0","0",LOOKUP(AB124,{0,1,2,3,"3.5",4,5},{0,0,0,1,"1.5",2,3})))</f>
        <v>1</v>
      </c>
      <c r="AE124" s="77">
        <f t="shared" ref="AE124:AE125" si="81">IF(OR((F124=0),(H124=0),(L124=0),(P124=0),(T124=0),(X124=0)),0,SUM(F124+H124+L124+P124+T124+X124+AD124)/6)</f>
        <v>0</v>
      </c>
      <c r="AF124" s="82" t="str">
        <f t="shared" si="71"/>
        <v>F</v>
      </c>
      <c r="AG124" s="85" t="str">
        <f t="shared" si="72"/>
        <v>Fail</v>
      </c>
      <c r="AH124" s="40"/>
      <c r="AI124" s="53" t="str">
        <f>IF(F124="0","0",LOOKUP(F124,{0,1,2,3,"3.5",4,5},{"F","D","C","B","A-","A","A+"}))</f>
        <v>A-</v>
      </c>
      <c r="AJ124" s="53" t="str">
        <f>IF(H124="0","0",LOOKUP(H124,{0,1,2,3,"3.5",4,5},{"F","D","C","B","A-","A","A+"}))</f>
        <v>A-</v>
      </c>
      <c r="AK124" s="53" t="str">
        <f>IF(L124="0","0",LOOKUP(L124,{0,1,2,3,"3.5",4,5},{"F","D","C","B","A-","A","A+"}))</f>
        <v>C</v>
      </c>
      <c r="AL124" s="53" t="str">
        <f>IF(P124="0","0",LOOKUP(P124,{0,1,2,3,"3.5",4,5},{"F","D","C","B","A-","A","A+"}))</f>
        <v>A-</v>
      </c>
      <c r="AM124" s="53" t="str">
        <f>IF(T124="0","0",LOOKUP(T124,{0,1,2,3,"3.5",4,5},{"F","D","C","B","A-","A","A+"}))</f>
        <v>C</v>
      </c>
      <c r="AN124" s="53" t="str">
        <f>IF(X124="0","0",LOOKUP(X124,{0,1,2,3,"3.5",4,5},{"F","D","C","B","A-","A","A+"}))</f>
        <v>F</v>
      </c>
      <c r="AO124" s="53" t="str">
        <f>IF(AB124="0","0",LOOKUP(AB124,{0,1,2,3,"3.5",4,5},{"F","D","C","B","A-","A","A+"}))</f>
        <v>B</v>
      </c>
      <c r="AP124" s="54">
        <f t="shared" si="73"/>
        <v>271</v>
      </c>
    </row>
    <row r="125" spans="1:42" ht="19.5" customHeight="1" x14ac:dyDescent="0.25">
      <c r="A125" s="86">
        <v>1123</v>
      </c>
      <c r="B125" s="87" t="s">
        <v>209</v>
      </c>
      <c r="C125" s="79">
        <v>46</v>
      </c>
      <c r="D125" s="79">
        <v>20</v>
      </c>
      <c r="E125" s="62">
        <f t="shared" si="65"/>
        <v>66</v>
      </c>
      <c r="F125" s="62" t="str">
        <f>IF(E125="0","0",LOOKUP(E125,{0,33,40,50,60,70,80},{0,1,2,3,"3.5",4,5}))</f>
        <v>3.5</v>
      </c>
      <c r="G125" s="59">
        <v>55</v>
      </c>
      <c r="H125" s="62">
        <f>IF(G125="0","0",LOOKUP(G125,{0,33,40,50,60,70,80},{0,1,2,3,"3.5",4,5}))</f>
        <v>3</v>
      </c>
      <c r="I125" s="79">
        <v>33</v>
      </c>
      <c r="J125" s="79">
        <v>19</v>
      </c>
      <c r="K125" s="62">
        <f t="shared" si="66"/>
        <v>52</v>
      </c>
      <c r="L125" s="62">
        <f>IF(K125="0","0",LOOKUP(K125,{0,25,30,37,45,52,60},{0,1,2,3,"3.5",4,5}))</f>
        <v>4</v>
      </c>
      <c r="M125" s="79">
        <v>23</v>
      </c>
      <c r="N125" s="79">
        <v>11</v>
      </c>
      <c r="O125" s="59">
        <f t="shared" si="67"/>
        <v>34</v>
      </c>
      <c r="P125" s="59">
        <f>IF(O125="0","0",LOOKUP(O125,{0,25,30,37,45,52,60},{0,1,2,3,"3.5",4,5}))</f>
        <v>2</v>
      </c>
      <c r="Q125" s="65">
        <v>17</v>
      </c>
      <c r="R125" s="59">
        <v>11</v>
      </c>
      <c r="S125" s="59">
        <f t="shared" si="68"/>
        <v>28</v>
      </c>
      <c r="T125" s="59">
        <f>IF(S125="0","0",LOOKUP(S125,{0,25,30,37,45,52,60},{0,1,2,3,"3.5",4,5}))</f>
        <v>1</v>
      </c>
      <c r="U125" s="79">
        <v>7</v>
      </c>
      <c r="V125" s="79">
        <v>12</v>
      </c>
      <c r="W125" s="59">
        <f t="shared" si="69"/>
        <v>0</v>
      </c>
      <c r="X125" s="59">
        <f>IF(W125="0","0",LOOKUP(W125,{0,25,30,37,45,52,60},{0,1,2,3,"3.5",4,5}))</f>
        <v>0</v>
      </c>
      <c r="Y125" s="79">
        <v>20</v>
      </c>
      <c r="Z125" s="79">
        <v>14</v>
      </c>
      <c r="AA125" s="59">
        <f t="shared" si="70"/>
        <v>34</v>
      </c>
      <c r="AB125" s="59">
        <f>IF(AA125="0","0",LOOKUP(AA125,{0,25,30,37,45,52,60},{0,1,2,3,"3.5",4,5}))</f>
        <v>2</v>
      </c>
      <c r="AC125" s="59" t="s">
        <v>786</v>
      </c>
      <c r="AD125" s="82">
        <f>IF(ISBLANK(AB125)," ",IF(AB125="0","0",LOOKUP(AB125,{0,1,2,3,"3.5",4,5},{0,0,0,1,"1.5",2,3})))</f>
        <v>0</v>
      </c>
      <c r="AE125" s="77">
        <f t="shared" si="81"/>
        <v>0</v>
      </c>
      <c r="AF125" s="82" t="str">
        <f t="shared" si="71"/>
        <v>F</v>
      </c>
      <c r="AG125" s="85" t="str">
        <f t="shared" si="72"/>
        <v>Fail</v>
      </c>
      <c r="AH125" s="40"/>
      <c r="AI125" s="53" t="str">
        <f>IF(F125="0","0",LOOKUP(F125,{0,1,2,3,"3.5",4,5},{"F","D","C","B","A-","A","A+"}))</f>
        <v>A-</v>
      </c>
      <c r="AJ125" s="53" t="str">
        <f>IF(H125="0","0",LOOKUP(H125,{0,1,2,3,"3.5",4,5},{"F","D","C","B","A-","A","A+"}))</f>
        <v>B</v>
      </c>
      <c r="AK125" s="53" t="str">
        <f>IF(L125="0","0",LOOKUP(L125,{0,1,2,3,"3.5",4,5},{"F","D","C","B","A-","A","A+"}))</f>
        <v>A</v>
      </c>
      <c r="AL125" s="53" t="str">
        <f>IF(P125="0","0",LOOKUP(P125,{0,1,2,3,"3.5",4,5},{"F","D","C","B","A-","A","A+"}))</f>
        <v>C</v>
      </c>
      <c r="AM125" s="53" t="str">
        <f>IF(T125="0","0",LOOKUP(T125,{0,1,2,3,"3.5",4,5},{"F","D","C","B","A-","A","A+"}))</f>
        <v>D</v>
      </c>
      <c r="AN125" s="53" t="str">
        <f>IF(X125="0","0",LOOKUP(X125,{0,1,2,3,"3.5",4,5},{"F","D","C","B","A-","A","A+"}))</f>
        <v>F</v>
      </c>
      <c r="AO125" s="53" t="str">
        <f>IF(AB125="0","0",LOOKUP(AB125,{0,1,2,3,"3.5",4,5},{"F","D","C","B","A-","A","A+"}))</f>
        <v>C</v>
      </c>
      <c r="AP125" s="54">
        <f t="shared" si="73"/>
        <v>269</v>
      </c>
    </row>
    <row r="126" spans="1:42" ht="19.5" customHeight="1" x14ac:dyDescent="0.25">
      <c r="A126" s="86">
        <v>1124</v>
      </c>
      <c r="B126" s="87" t="s">
        <v>210</v>
      </c>
      <c r="C126" s="79">
        <v>40</v>
      </c>
      <c r="D126" s="79">
        <v>16</v>
      </c>
      <c r="E126" s="62">
        <f t="shared" si="65"/>
        <v>56</v>
      </c>
      <c r="F126" s="62">
        <f>IF(E126="0","0",LOOKUP(E126,{0,33,40,50,60,70,80},{0,1,2,3,"3.5",4,5}))</f>
        <v>3</v>
      </c>
      <c r="G126" s="59">
        <v>53</v>
      </c>
      <c r="H126" s="62">
        <f>IF(G126="0","0",LOOKUP(G126,{0,33,40,50,60,70,80},{0,1,2,3,"3.5",4,5}))</f>
        <v>3</v>
      </c>
      <c r="I126" s="79">
        <v>27</v>
      </c>
      <c r="J126" s="79">
        <v>14</v>
      </c>
      <c r="K126" s="62">
        <f t="shared" si="66"/>
        <v>41</v>
      </c>
      <c r="L126" s="62">
        <f>IF(K126="0","0",LOOKUP(K126,{0,25,30,37,45,52,60},{0,1,2,3,"3.5",4,5}))</f>
        <v>3</v>
      </c>
      <c r="M126" s="79">
        <v>26</v>
      </c>
      <c r="N126" s="79">
        <v>10</v>
      </c>
      <c r="O126" s="59">
        <f t="shared" si="67"/>
        <v>36</v>
      </c>
      <c r="P126" s="59">
        <f>IF(O126="0","0",LOOKUP(O126,{0,25,30,37,45,52,60},{0,1,2,3,"3.5",4,5}))</f>
        <v>2</v>
      </c>
      <c r="Q126" s="65">
        <v>17</v>
      </c>
      <c r="R126" s="59">
        <v>7</v>
      </c>
      <c r="S126" s="59">
        <f t="shared" si="68"/>
        <v>0</v>
      </c>
      <c r="T126" s="59">
        <f>IF(S126="0","0",LOOKUP(S126,{0,25,30,37,45,52,60},{0,1,2,3,"3.5",4,5}))</f>
        <v>0</v>
      </c>
      <c r="U126" s="79">
        <v>8</v>
      </c>
      <c r="V126" s="79">
        <v>9</v>
      </c>
      <c r="W126" s="59">
        <f t="shared" si="69"/>
        <v>0</v>
      </c>
      <c r="X126" s="59">
        <f>IF(W126="0","0",LOOKUP(W126,{0,25,30,37,45,52,60},{0,1,2,3,"3.5",4,5}))</f>
        <v>0</v>
      </c>
      <c r="Y126" s="79">
        <v>16</v>
      </c>
      <c r="Z126" s="79">
        <v>11</v>
      </c>
      <c r="AA126" s="59">
        <f t="shared" si="70"/>
        <v>27</v>
      </c>
      <c r="AB126" s="59">
        <f>IF(AA126="0","0",LOOKUP(AA126,{0,25,30,37,45,52,60},{0,1,2,3,"3.5",4,5}))</f>
        <v>1</v>
      </c>
      <c r="AC126" s="59" t="s">
        <v>785</v>
      </c>
      <c r="AD126" s="82">
        <f>IF(ISBLANK(X126)," ",IF(X126="0","0",LOOKUP(X126,{0,1,2,3,"3.5",4,5},{0,0,0,1,"1.5",2,3})))</f>
        <v>0</v>
      </c>
      <c r="AE126" s="77">
        <f t="shared" si="80"/>
        <v>0</v>
      </c>
      <c r="AF126" s="82" t="str">
        <f t="shared" si="71"/>
        <v>F</v>
      </c>
      <c r="AG126" s="85" t="str">
        <f t="shared" si="72"/>
        <v>Fail</v>
      </c>
      <c r="AH126" s="40"/>
      <c r="AI126" s="53" t="str">
        <f>IF(F126="0","0",LOOKUP(F126,{0,1,2,3,"3.5",4,5},{"F","D","C","B","A-","A","A+"}))</f>
        <v>B</v>
      </c>
      <c r="AJ126" s="53" t="str">
        <f>IF(H126="0","0",LOOKUP(H126,{0,1,2,3,"3.5",4,5},{"F","D","C","B","A-","A","A+"}))</f>
        <v>B</v>
      </c>
      <c r="AK126" s="53" t="str">
        <f>IF(L126="0","0",LOOKUP(L126,{0,1,2,3,"3.5",4,5},{"F","D","C","B","A-","A","A+"}))</f>
        <v>B</v>
      </c>
      <c r="AL126" s="53" t="str">
        <f>IF(P126="0","0",LOOKUP(P126,{0,1,2,3,"3.5",4,5},{"F","D","C","B","A-","A","A+"}))</f>
        <v>C</v>
      </c>
      <c r="AM126" s="53" t="str">
        <f>IF(T126="0","0",LOOKUP(T126,{0,1,2,3,"3.5",4,5},{"F","D","C","B","A-","A","A+"}))</f>
        <v>F</v>
      </c>
      <c r="AN126" s="53" t="str">
        <f>IF(X126="0","0",LOOKUP(X126,{0,1,2,3,"3.5",4,5},{"F","D","C","B","A-","A","A+"}))</f>
        <v>F</v>
      </c>
      <c r="AO126" s="53" t="str">
        <f>IF(AB126="0","0",LOOKUP(AB126,{0,1,2,3,"3.5",4,5},{"F","D","C","B","A-","A","A+"}))</f>
        <v>D</v>
      </c>
      <c r="AP126" s="54">
        <f t="shared" si="73"/>
        <v>213</v>
      </c>
    </row>
    <row r="127" spans="1:42" ht="19.5" customHeight="1" x14ac:dyDescent="0.25">
      <c r="A127" s="86">
        <v>1125</v>
      </c>
      <c r="B127" s="87" t="s">
        <v>211</v>
      </c>
      <c r="C127" s="79">
        <v>37</v>
      </c>
      <c r="D127" s="79">
        <v>20</v>
      </c>
      <c r="E127" s="62">
        <f t="shared" si="65"/>
        <v>57</v>
      </c>
      <c r="F127" s="62">
        <f>IF(E127="0","0",LOOKUP(E127,{0,33,40,50,60,70,80},{0,1,2,3,"3.5",4,5}))</f>
        <v>3</v>
      </c>
      <c r="G127" s="59">
        <v>64</v>
      </c>
      <c r="H127" s="62" t="str">
        <f>IF(G127="0","0",LOOKUP(G127,{0,33,40,50,60,70,80},{0,1,2,3,"3.5",4,5}))</f>
        <v>3.5</v>
      </c>
      <c r="I127" s="79">
        <v>18</v>
      </c>
      <c r="J127" s="79">
        <v>15</v>
      </c>
      <c r="K127" s="62">
        <f t="shared" si="66"/>
        <v>33</v>
      </c>
      <c r="L127" s="62">
        <f>IF(K127="0","0",LOOKUP(K127,{0,25,30,37,45,52,60},{0,1,2,3,"3.5",4,5}))</f>
        <v>2</v>
      </c>
      <c r="M127" s="79">
        <v>18</v>
      </c>
      <c r="N127" s="79">
        <v>14</v>
      </c>
      <c r="O127" s="59">
        <f t="shared" si="67"/>
        <v>32</v>
      </c>
      <c r="P127" s="59">
        <f>IF(O127="0","0",LOOKUP(O127,{0,25,30,37,45,52,60},{0,1,2,3,"3.5",4,5}))</f>
        <v>2</v>
      </c>
      <c r="Q127" s="65">
        <v>23</v>
      </c>
      <c r="R127" s="59">
        <v>17</v>
      </c>
      <c r="S127" s="59">
        <f t="shared" si="68"/>
        <v>40</v>
      </c>
      <c r="T127" s="59">
        <f>IF(S127="0","0",LOOKUP(S127,{0,25,30,37,45,52,60},{0,1,2,3,"3.5",4,5}))</f>
        <v>3</v>
      </c>
      <c r="U127" s="79">
        <v>18</v>
      </c>
      <c r="V127" s="79">
        <v>13</v>
      </c>
      <c r="W127" s="59">
        <f t="shared" si="69"/>
        <v>31</v>
      </c>
      <c r="X127" s="59">
        <f>IF(W127="0","0",LOOKUP(W127,{0,25,30,37,45,52,60},{0,1,2,3,"3.5",4,5}))</f>
        <v>2</v>
      </c>
      <c r="Y127" s="79">
        <v>20</v>
      </c>
      <c r="Z127" s="79">
        <v>13</v>
      </c>
      <c r="AA127" s="59">
        <f t="shared" si="70"/>
        <v>33</v>
      </c>
      <c r="AB127" s="59">
        <f>IF(AA127="0","0",LOOKUP(AA127,{0,25,30,37,45,52,60},{0,1,2,3,"3.5",4,5}))</f>
        <v>2</v>
      </c>
      <c r="AC127" s="59" t="s">
        <v>785</v>
      </c>
      <c r="AD127" s="82">
        <f>IF(ISBLANK(X127)," ",IF(X127="0","0",LOOKUP(X127,{0,1,2,3,"3.5",4,5},{0,0,0,1,"1.5",2,3})))</f>
        <v>0</v>
      </c>
      <c r="AE127" s="77">
        <f t="shared" si="80"/>
        <v>2.5833333333333335</v>
      </c>
      <c r="AF127" s="82" t="str">
        <f t="shared" si="71"/>
        <v>C</v>
      </c>
      <c r="AG127" s="85" t="str">
        <f t="shared" si="72"/>
        <v>Bellow Average Result</v>
      </c>
      <c r="AH127" s="40"/>
      <c r="AI127" s="53" t="str">
        <f>IF(F127="0","0",LOOKUP(F127,{0,1,2,3,"3.5",4,5},{"F","D","C","B","A-","A","A+"}))</f>
        <v>B</v>
      </c>
      <c r="AJ127" s="53" t="str">
        <f>IF(H127="0","0",LOOKUP(H127,{0,1,2,3,"3.5",4,5},{"F","D","C","B","A-","A","A+"}))</f>
        <v>A-</v>
      </c>
      <c r="AK127" s="53" t="str">
        <f>IF(L127="0","0",LOOKUP(L127,{0,1,2,3,"3.5",4,5},{"F","D","C","B","A-","A","A+"}))</f>
        <v>C</v>
      </c>
      <c r="AL127" s="53" t="str">
        <f>IF(P127="0","0",LOOKUP(P127,{0,1,2,3,"3.5",4,5},{"F","D","C","B","A-","A","A+"}))</f>
        <v>C</v>
      </c>
      <c r="AM127" s="53" t="str">
        <f>IF(T127="0","0",LOOKUP(T127,{0,1,2,3,"3.5",4,5},{"F","D","C","B","A-","A","A+"}))</f>
        <v>B</v>
      </c>
      <c r="AN127" s="53" t="str">
        <f>IF(X127="0","0",LOOKUP(X127,{0,1,2,3,"3.5",4,5},{"F","D","C","B","A-","A","A+"}))</f>
        <v>C</v>
      </c>
      <c r="AO127" s="53" t="str">
        <f>IF(AB127="0","0",LOOKUP(AB127,{0,1,2,3,"3.5",4,5},{"F","D","C","B","A-","A","A+"}))</f>
        <v>C</v>
      </c>
      <c r="AP127" s="54">
        <f t="shared" si="73"/>
        <v>290</v>
      </c>
    </row>
    <row r="128" spans="1:42" ht="19.5" customHeight="1" x14ac:dyDescent="0.25">
      <c r="A128" s="86">
        <v>1126</v>
      </c>
      <c r="B128" s="87" t="s">
        <v>212</v>
      </c>
      <c r="C128" s="79">
        <v>45</v>
      </c>
      <c r="D128" s="79">
        <v>27</v>
      </c>
      <c r="E128" s="62">
        <f t="shared" si="65"/>
        <v>72</v>
      </c>
      <c r="F128" s="62">
        <f>IF(E128="0","0",LOOKUP(E128,{0,33,40,50,60,70,80},{0,1,2,3,"3.5",4,5}))</f>
        <v>4</v>
      </c>
      <c r="G128" s="59">
        <v>65</v>
      </c>
      <c r="H128" s="62" t="str">
        <f>IF(G128="0","0",LOOKUP(G128,{0,33,40,50,60,70,80},{0,1,2,3,"3.5",4,5}))</f>
        <v>3.5</v>
      </c>
      <c r="I128" s="79">
        <v>34</v>
      </c>
      <c r="J128" s="79">
        <v>19</v>
      </c>
      <c r="K128" s="62">
        <f t="shared" si="66"/>
        <v>53</v>
      </c>
      <c r="L128" s="62">
        <f>IF(K128="0","0",LOOKUP(K128,{0,25,30,37,45,52,60},{0,1,2,3,"3.5",4,5}))</f>
        <v>4</v>
      </c>
      <c r="M128" s="79">
        <v>44</v>
      </c>
      <c r="N128" s="79">
        <v>15</v>
      </c>
      <c r="O128" s="59">
        <f t="shared" si="67"/>
        <v>59</v>
      </c>
      <c r="P128" s="59">
        <f>IF(O128="0","0",LOOKUP(O128,{0,25,30,37,45,52,60},{0,1,2,3,"3.5",4,5}))</f>
        <v>4</v>
      </c>
      <c r="Q128" s="59">
        <v>28</v>
      </c>
      <c r="R128" s="59">
        <v>13</v>
      </c>
      <c r="S128" s="59">
        <f t="shared" si="68"/>
        <v>41</v>
      </c>
      <c r="T128" s="59">
        <f>IF(S128="0","0",LOOKUP(S128,{0,25,30,37,45,52,60},{0,1,2,3,"3.5",4,5}))</f>
        <v>3</v>
      </c>
      <c r="U128" s="79">
        <v>27</v>
      </c>
      <c r="V128" s="79">
        <v>9</v>
      </c>
      <c r="W128" s="59">
        <f t="shared" si="69"/>
        <v>36</v>
      </c>
      <c r="X128" s="59">
        <f>IF(W128="0","0",LOOKUP(W128,{0,25,30,37,45,52,60},{0,1,2,3,"3.5",4,5}))</f>
        <v>2</v>
      </c>
      <c r="Y128" s="79">
        <v>24</v>
      </c>
      <c r="Z128" s="79">
        <v>16</v>
      </c>
      <c r="AA128" s="59">
        <f t="shared" si="70"/>
        <v>40</v>
      </c>
      <c r="AB128" s="59">
        <f>IF(AA128="0","0",LOOKUP(AA128,{0,25,30,37,45,52,60},{0,1,2,3,"3.5",4,5}))</f>
        <v>3</v>
      </c>
      <c r="AC128" s="59" t="s">
        <v>786</v>
      </c>
      <c r="AD128" s="82">
        <f>IF(ISBLANK(AB128)," ",IF(AB128="0","0",LOOKUP(AB128,{0,1,2,3,"3.5",4,5},{0,0,0,1,"1.5",2,3})))</f>
        <v>1</v>
      </c>
      <c r="AE128" s="77">
        <f t="shared" ref="AE128:AE129" si="82">IF(OR((F128=0),(H128=0),(L128=0),(P128=0),(T128=0),(X128=0)),0,SUM(F128+H128+L128+P128+T128+X128+AD128)/6)</f>
        <v>3.5833333333333335</v>
      </c>
      <c r="AF128" s="82" t="str">
        <f t="shared" si="71"/>
        <v>A-</v>
      </c>
      <c r="AG128" s="85" t="str">
        <f t="shared" si="72"/>
        <v>Good Result</v>
      </c>
      <c r="AH128" s="40"/>
      <c r="AI128" s="53" t="str">
        <f>IF(F128="0","0",LOOKUP(F128,{0,1,2,3,"3.5",4,5},{"F","D","C","B","A-","A","A+"}))</f>
        <v>A</v>
      </c>
      <c r="AJ128" s="53" t="str">
        <f>IF(H128="0","0",LOOKUP(H128,{0,1,2,3,"3.5",4,5},{"F","D","C","B","A-","A","A+"}))</f>
        <v>A-</v>
      </c>
      <c r="AK128" s="53" t="str">
        <f>IF(L128="0","0",LOOKUP(L128,{0,1,2,3,"3.5",4,5},{"F","D","C","B","A-","A","A+"}))</f>
        <v>A</v>
      </c>
      <c r="AL128" s="53" t="str">
        <f>IF(P128="0","0",LOOKUP(P128,{0,1,2,3,"3.5",4,5},{"F","D","C","B","A-","A","A+"}))</f>
        <v>A</v>
      </c>
      <c r="AM128" s="53" t="str">
        <f>IF(T128="0","0",LOOKUP(T128,{0,1,2,3,"3.5",4,5},{"F","D","C","B","A-","A","A+"}))</f>
        <v>B</v>
      </c>
      <c r="AN128" s="53" t="str">
        <f>IF(X128="0","0",LOOKUP(X128,{0,1,2,3,"3.5",4,5},{"F","D","C","B","A-","A","A+"}))</f>
        <v>C</v>
      </c>
      <c r="AO128" s="53" t="str">
        <f>IF(AB128="0","0",LOOKUP(AB128,{0,1,2,3,"3.5",4,5},{"F","D","C","B","A-","A","A+"}))</f>
        <v>B</v>
      </c>
      <c r="AP128" s="54">
        <f t="shared" si="73"/>
        <v>366</v>
      </c>
    </row>
    <row r="129" spans="1:42" ht="19.5" customHeight="1" x14ac:dyDescent="0.25">
      <c r="A129" s="86">
        <v>1127</v>
      </c>
      <c r="B129" s="87" t="s">
        <v>213</v>
      </c>
      <c r="C129" s="79">
        <v>45</v>
      </c>
      <c r="D129" s="79">
        <v>21</v>
      </c>
      <c r="E129" s="62">
        <f t="shared" si="65"/>
        <v>66</v>
      </c>
      <c r="F129" s="62" t="str">
        <f>IF(E129="0","0",LOOKUP(E129,{0,33,40,50,60,70,80},{0,1,2,3,"3.5",4,5}))</f>
        <v>3.5</v>
      </c>
      <c r="G129" s="59">
        <v>48</v>
      </c>
      <c r="H129" s="62">
        <f>IF(G129="0","0",LOOKUP(G129,{0,33,40,50,60,70,80},{0,1,2,3,"3.5",4,5}))</f>
        <v>2</v>
      </c>
      <c r="I129" s="79">
        <v>30</v>
      </c>
      <c r="J129" s="79">
        <v>17</v>
      </c>
      <c r="K129" s="62">
        <f t="shared" si="66"/>
        <v>47</v>
      </c>
      <c r="L129" s="62" t="str">
        <f>IF(K129="0","0",LOOKUP(K129,{0,25,30,37,45,52,60},{0,1,2,3,"3.5",4,5}))</f>
        <v>3.5</v>
      </c>
      <c r="M129" s="79">
        <v>36</v>
      </c>
      <c r="N129" s="79">
        <v>15</v>
      </c>
      <c r="O129" s="59">
        <f t="shared" si="67"/>
        <v>51</v>
      </c>
      <c r="P129" s="59" t="str">
        <f>IF(O129="0","0",LOOKUP(O129,{0,25,30,37,45,52,60},{0,1,2,3,"3.5",4,5}))</f>
        <v>3.5</v>
      </c>
      <c r="Q129" s="65">
        <v>32</v>
      </c>
      <c r="R129" s="59">
        <v>17</v>
      </c>
      <c r="S129" s="59">
        <f t="shared" si="68"/>
        <v>49</v>
      </c>
      <c r="T129" s="59" t="str">
        <f>IF(S129="0","0",LOOKUP(S129,{0,25,30,37,45,52,60},{0,1,2,3,"3.5",4,5}))</f>
        <v>3.5</v>
      </c>
      <c r="U129" s="79">
        <v>9</v>
      </c>
      <c r="V129" s="79">
        <v>12</v>
      </c>
      <c r="W129" s="59">
        <f t="shared" si="69"/>
        <v>0</v>
      </c>
      <c r="X129" s="59">
        <f>IF(W129="0","0",LOOKUP(W129,{0,25,30,37,45,52,60},{0,1,2,3,"3.5",4,5}))</f>
        <v>0</v>
      </c>
      <c r="Y129" s="79">
        <v>26</v>
      </c>
      <c r="Z129" s="79">
        <v>15</v>
      </c>
      <c r="AA129" s="59">
        <f t="shared" si="70"/>
        <v>41</v>
      </c>
      <c r="AB129" s="59">
        <f>IF(AA129="0","0",LOOKUP(AA129,{0,25,30,37,45,52,60},{0,1,2,3,"3.5",4,5}))</f>
        <v>3</v>
      </c>
      <c r="AC129" s="59" t="s">
        <v>786</v>
      </c>
      <c r="AD129" s="82">
        <f>IF(ISBLANK(AB129)," ",IF(AB129="0","0",LOOKUP(AB129,{0,1,2,3,"3.5",4,5},{0,0,0,1,"1.5",2,3})))</f>
        <v>1</v>
      </c>
      <c r="AE129" s="77">
        <f t="shared" si="82"/>
        <v>0</v>
      </c>
      <c r="AF129" s="82" t="str">
        <f t="shared" si="71"/>
        <v>F</v>
      </c>
      <c r="AG129" s="85" t="str">
        <f t="shared" si="72"/>
        <v>Fail</v>
      </c>
      <c r="AH129" s="40"/>
      <c r="AI129" s="53" t="str">
        <f>IF(F129="0","0",LOOKUP(F129,{0,1,2,3,"3.5",4,5},{"F","D","C","B","A-","A","A+"}))</f>
        <v>A-</v>
      </c>
      <c r="AJ129" s="53" t="str">
        <f>IF(H129="0","0",LOOKUP(H129,{0,1,2,3,"3.5",4,5},{"F","D","C","B","A-","A","A+"}))</f>
        <v>C</v>
      </c>
      <c r="AK129" s="53" t="str">
        <f>IF(L129="0","0",LOOKUP(L129,{0,1,2,3,"3.5",4,5},{"F","D","C","B","A-","A","A+"}))</f>
        <v>A-</v>
      </c>
      <c r="AL129" s="53" t="str">
        <f>IF(P129="0","0",LOOKUP(P129,{0,1,2,3,"3.5",4,5},{"F","D","C","B","A-","A","A+"}))</f>
        <v>A-</v>
      </c>
      <c r="AM129" s="53" t="str">
        <f>IF(T129="0","0",LOOKUP(T129,{0,1,2,3,"3.5",4,5},{"F","D","C","B","A-","A","A+"}))</f>
        <v>A-</v>
      </c>
      <c r="AN129" s="53" t="str">
        <f>IF(X129="0","0",LOOKUP(X129,{0,1,2,3,"3.5",4,5},{"F","D","C","B","A-","A","A+"}))</f>
        <v>F</v>
      </c>
      <c r="AO129" s="53" t="str">
        <f>IF(AB129="0","0",LOOKUP(AB129,{0,1,2,3,"3.5",4,5},{"F","D","C","B","A-","A","A+"}))</f>
        <v>B</v>
      </c>
      <c r="AP129" s="54">
        <f t="shared" si="73"/>
        <v>302</v>
      </c>
    </row>
    <row r="130" spans="1:42" ht="19.5" customHeight="1" x14ac:dyDescent="0.25">
      <c r="A130" s="86">
        <v>1128</v>
      </c>
      <c r="B130" s="87" t="s">
        <v>214</v>
      </c>
      <c r="C130" s="79">
        <v>45</v>
      </c>
      <c r="D130" s="79">
        <v>24</v>
      </c>
      <c r="E130" s="62">
        <f t="shared" si="65"/>
        <v>69</v>
      </c>
      <c r="F130" s="62" t="str">
        <f>IF(E130="0","0",LOOKUP(E130,{0,33,40,50,60,70,80},{0,1,2,3,"3.5",4,5}))</f>
        <v>3.5</v>
      </c>
      <c r="G130" s="59">
        <v>71</v>
      </c>
      <c r="H130" s="62">
        <f>IF(G130="0","0",LOOKUP(G130,{0,33,40,50,60,70,80},{0,1,2,3,"3.5",4,5}))</f>
        <v>4</v>
      </c>
      <c r="I130" s="79">
        <v>34</v>
      </c>
      <c r="J130" s="79">
        <v>19</v>
      </c>
      <c r="K130" s="62">
        <f t="shared" si="66"/>
        <v>53</v>
      </c>
      <c r="L130" s="62">
        <f>IF(K130="0","0",LOOKUP(K130,{0,25,30,37,45,52,60},{0,1,2,3,"3.5",4,5}))</f>
        <v>4</v>
      </c>
      <c r="M130" s="79">
        <v>50</v>
      </c>
      <c r="N130" s="79">
        <v>16</v>
      </c>
      <c r="O130" s="59">
        <f t="shared" si="67"/>
        <v>66</v>
      </c>
      <c r="P130" s="59">
        <f>IF(O130="0","0",LOOKUP(O130,{0,25,30,37,45,52,60},{0,1,2,3,"3.5",4,5}))</f>
        <v>5</v>
      </c>
      <c r="Q130" s="65">
        <v>31</v>
      </c>
      <c r="R130" s="59">
        <v>14</v>
      </c>
      <c r="S130" s="59">
        <f t="shared" si="68"/>
        <v>45</v>
      </c>
      <c r="T130" s="59" t="str">
        <f>IF(S130="0","0",LOOKUP(S130,{0,25,30,37,45,52,60},{0,1,2,3,"3.5",4,5}))</f>
        <v>3.5</v>
      </c>
      <c r="U130" s="79">
        <v>28</v>
      </c>
      <c r="V130" s="79">
        <v>11</v>
      </c>
      <c r="W130" s="59">
        <f t="shared" si="69"/>
        <v>39</v>
      </c>
      <c r="X130" s="59">
        <f>IF(W130="0","0",LOOKUP(W130,{0,25,30,37,45,52,60},{0,1,2,3,"3.5",4,5}))</f>
        <v>3</v>
      </c>
      <c r="Y130" s="79">
        <v>25</v>
      </c>
      <c r="Z130" s="79">
        <v>15</v>
      </c>
      <c r="AA130" s="59">
        <f t="shared" si="70"/>
        <v>40</v>
      </c>
      <c r="AB130" s="59">
        <f>IF(AA130="0","0",LOOKUP(AA130,{0,25,30,37,45,52,60},{0,1,2,3,"3.5",4,5}))</f>
        <v>3</v>
      </c>
      <c r="AC130" s="59" t="s">
        <v>785</v>
      </c>
      <c r="AD130" s="82">
        <f>IF(ISBLANK(X130)," ",IF(X130="0","0",LOOKUP(X130,{0,1,2,3,"3.5",4,5},{0,0,0,1,"1.5",2,3})))</f>
        <v>1</v>
      </c>
      <c r="AE130" s="77">
        <f>IF(OR((F130=0),(H130=0),(L130=0),(P130=0),(T130=0),(AB130=0)),0,SUM(F130+H130+L130+P130+T130+AB130+AD130)/6)</f>
        <v>4</v>
      </c>
      <c r="AF130" s="82" t="str">
        <f t="shared" si="71"/>
        <v>A</v>
      </c>
      <c r="AG130" s="85" t="str">
        <f t="shared" si="72"/>
        <v>Very Good Result</v>
      </c>
      <c r="AH130" s="40"/>
      <c r="AI130" s="53" t="str">
        <f>IF(F130="0","0",LOOKUP(F130,{0,1,2,3,"3.5",4,5},{"F","D","C","B","A-","A","A+"}))</f>
        <v>A-</v>
      </c>
      <c r="AJ130" s="53" t="str">
        <f>IF(H130="0","0",LOOKUP(H130,{0,1,2,3,"3.5",4,5},{"F","D","C","B","A-","A","A+"}))</f>
        <v>A</v>
      </c>
      <c r="AK130" s="53" t="str">
        <f>IF(L130="0","0",LOOKUP(L130,{0,1,2,3,"3.5",4,5},{"F","D","C","B","A-","A","A+"}))</f>
        <v>A</v>
      </c>
      <c r="AL130" s="53" t="str">
        <f>IF(P130="0","0",LOOKUP(P130,{0,1,2,3,"3.5",4,5},{"F","D","C","B","A-","A","A+"}))</f>
        <v>A+</v>
      </c>
      <c r="AM130" s="53" t="str">
        <f>IF(T130="0","0",LOOKUP(T130,{0,1,2,3,"3.5",4,5},{"F","D","C","B","A-","A","A+"}))</f>
        <v>A-</v>
      </c>
      <c r="AN130" s="53" t="str">
        <f>IF(X130="0","0",LOOKUP(X130,{0,1,2,3,"3.5",4,5},{"F","D","C","B","A-","A","A+"}))</f>
        <v>B</v>
      </c>
      <c r="AO130" s="53" t="str">
        <f>IF(AB130="0","0",LOOKUP(AB130,{0,1,2,3,"3.5",4,5},{"F","D","C","B","A-","A","A+"}))</f>
        <v>B</v>
      </c>
      <c r="AP130" s="54">
        <f t="shared" si="73"/>
        <v>383</v>
      </c>
    </row>
    <row r="131" spans="1:42" ht="19.5" customHeight="1" x14ac:dyDescent="0.25">
      <c r="A131" s="86">
        <v>1129</v>
      </c>
      <c r="B131" s="87" t="s">
        <v>215</v>
      </c>
      <c r="C131" s="79">
        <v>38</v>
      </c>
      <c r="D131" s="79">
        <v>23</v>
      </c>
      <c r="E131" s="62">
        <f t="shared" si="65"/>
        <v>61</v>
      </c>
      <c r="F131" s="62" t="str">
        <f>IF(E131="0","0",LOOKUP(E131,{0,33,40,50,60,70,80},{0,1,2,3,"3.5",4,5}))</f>
        <v>3.5</v>
      </c>
      <c r="G131" s="59">
        <v>71</v>
      </c>
      <c r="H131" s="62">
        <f>IF(G131="0","0",LOOKUP(G131,{0,33,40,50,60,70,80},{0,1,2,3,"3.5",4,5}))</f>
        <v>4</v>
      </c>
      <c r="I131" s="79">
        <v>35</v>
      </c>
      <c r="J131" s="79">
        <v>19</v>
      </c>
      <c r="K131" s="62">
        <f t="shared" si="66"/>
        <v>54</v>
      </c>
      <c r="L131" s="62">
        <f>IF(K131="0","0",LOOKUP(K131,{0,25,30,37,45,52,60},{0,1,2,3,"3.5",4,5}))</f>
        <v>4</v>
      </c>
      <c r="M131" s="79">
        <v>27</v>
      </c>
      <c r="N131" s="79">
        <v>11</v>
      </c>
      <c r="O131" s="59">
        <f t="shared" si="67"/>
        <v>38</v>
      </c>
      <c r="P131" s="59">
        <f>IF(O131="0","0",LOOKUP(O131,{0,25,30,37,45,52,60},{0,1,2,3,"3.5",4,5}))</f>
        <v>3</v>
      </c>
      <c r="Q131" s="65">
        <v>19</v>
      </c>
      <c r="R131" s="59">
        <v>8</v>
      </c>
      <c r="S131" s="59">
        <f t="shared" si="68"/>
        <v>27</v>
      </c>
      <c r="T131" s="59">
        <f>IF(S131="0","0",LOOKUP(S131,{0,25,30,37,45,52,60},{0,1,2,3,"3.5",4,5}))</f>
        <v>1</v>
      </c>
      <c r="U131" s="79">
        <v>13</v>
      </c>
      <c r="V131" s="79">
        <v>10</v>
      </c>
      <c r="W131" s="59">
        <f t="shared" si="69"/>
        <v>23</v>
      </c>
      <c r="X131" s="59">
        <f>IF(W131="0","0",LOOKUP(W131,{0,25,30,37,45,52,60},{0,1,2,3,"3.5",4,5}))</f>
        <v>0</v>
      </c>
      <c r="Y131" s="79">
        <v>12</v>
      </c>
      <c r="Z131" s="79">
        <v>6</v>
      </c>
      <c r="AA131" s="59">
        <f t="shared" si="70"/>
        <v>0</v>
      </c>
      <c r="AB131" s="59">
        <f>IF(AA131="0","0",LOOKUP(AA131,{0,25,30,37,45,52,60},{0,1,2,3,"3.5",4,5}))</f>
        <v>0</v>
      </c>
      <c r="AC131" s="59" t="s">
        <v>786</v>
      </c>
      <c r="AD131" s="82">
        <f>IF(ISBLANK(AB131)," ",IF(AB131="0","0",LOOKUP(AB131,{0,1,2,3,"3.5",4,5},{0,0,0,1,"1.5",2,3})))</f>
        <v>0</v>
      </c>
      <c r="AE131" s="77">
        <f t="shared" ref="AE131:AE133" si="83">IF(OR((F131=0),(H131=0),(L131=0),(P131=0),(T131=0),(X131=0)),0,SUM(F131+H131+L131+P131+T131+X131+AD131)/6)</f>
        <v>0</v>
      </c>
      <c r="AF131" s="82" t="str">
        <f t="shared" si="71"/>
        <v>F</v>
      </c>
      <c r="AG131" s="85" t="str">
        <f t="shared" si="72"/>
        <v>Fail</v>
      </c>
      <c r="AH131" s="40"/>
      <c r="AI131" s="53" t="str">
        <f>IF(F131="0","0",LOOKUP(F131,{0,1,2,3,"3.5",4,5},{"F","D","C","B","A-","A","A+"}))</f>
        <v>A-</v>
      </c>
      <c r="AJ131" s="53" t="str">
        <f>IF(H131="0","0",LOOKUP(H131,{0,1,2,3,"3.5",4,5},{"F","D","C","B","A-","A","A+"}))</f>
        <v>A</v>
      </c>
      <c r="AK131" s="53" t="str">
        <f>IF(L131="0","0",LOOKUP(L131,{0,1,2,3,"3.5",4,5},{"F","D","C","B","A-","A","A+"}))</f>
        <v>A</v>
      </c>
      <c r="AL131" s="53" t="str">
        <f>IF(P131="0","0",LOOKUP(P131,{0,1,2,3,"3.5",4,5},{"F","D","C","B","A-","A","A+"}))</f>
        <v>B</v>
      </c>
      <c r="AM131" s="53" t="str">
        <f>IF(T131="0","0",LOOKUP(T131,{0,1,2,3,"3.5",4,5},{"F","D","C","B","A-","A","A+"}))</f>
        <v>D</v>
      </c>
      <c r="AN131" s="53" t="str">
        <f>IF(X131="0","0",LOOKUP(X131,{0,1,2,3,"3.5",4,5},{"F","D","C","B","A-","A","A+"}))</f>
        <v>F</v>
      </c>
      <c r="AO131" s="53" t="str">
        <f>IF(AB131="0","0",LOOKUP(AB131,{0,1,2,3,"3.5",4,5},{"F","D","C","B","A-","A","A+"}))</f>
        <v>F</v>
      </c>
      <c r="AP131" s="54">
        <f t="shared" si="73"/>
        <v>274</v>
      </c>
    </row>
    <row r="132" spans="1:42" s="41" customFormat="1" ht="19.5" customHeight="1" x14ac:dyDescent="0.25">
      <c r="A132" s="86">
        <v>1130</v>
      </c>
      <c r="B132" s="87" t="s">
        <v>216</v>
      </c>
      <c r="C132" s="79">
        <v>36</v>
      </c>
      <c r="D132" s="79">
        <v>24</v>
      </c>
      <c r="E132" s="62">
        <f t="shared" si="65"/>
        <v>60</v>
      </c>
      <c r="F132" s="62" t="str">
        <f>IF(E132="0","0",LOOKUP(E132,{0,33,40,50,60,70,80},{0,1,2,3,"3.5",4,5}))</f>
        <v>3.5</v>
      </c>
      <c r="G132" s="59">
        <v>55</v>
      </c>
      <c r="H132" s="62">
        <f>IF(G132="0","0",LOOKUP(G132,{0,33,40,50,60,70,80},{0,1,2,3,"3.5",4,5}))</f>
        <v>3</v>
      </c>
      <c r="I132" s="79">
        <v>24</v>
      </c>
      <c r="J132" s="79">
        <v>11</v>
      </c>
      <c r="K132" s="62">
        <f t="shared" si="66"/>
        <v>35</v>
      </c>
      <c r="L132" s="62">
        <f>IF(K132="0","0",LOOKUP(K132,{0,25,30,37,45,52,60},{0,1,2,3,"3.5",4,5}))</f>
        <v>2</v>
      </c>
      <c r="M132" s="79">
        <v>0</v>
      </c>
      <c r="N132" s="79">
        <v>0</v>
      </c>
      <c r="O132" s="59">
        <f t="shared" si="67"/>
        <v>0</v>
      </c>
      <c r="P132" s="59">
        <f>IF(O132="0","0",LOOKUP(O132,{0,25,30,37,45,52,60},{0,1,2,3,"3.5",4,5}))</f>
        <v>0</v>
      </c>
      <c r="Q132" s="65">
        <v>11</v>
      </c>
      <c r="R132" s="59">
        <v>6</v>
      </c>
      <c r="S132" s="59">
        <f t="shared" si="68"/>
        <v>0</v>
      </c>
      <c r="T132" s="59">
        <f>IF(S132="0","0",LOOKUP(S132,{0,25,30,37,45,52,60},{0,1,2,3,"3.5",4,5}))</f>
        <v>0</v>
      </c>
      <c r="U132" s="79">
        <v>3</v>
      </c>
      <c r="V132" s="79">
        <v>9</v>
      </c>
      <c r="W132" s="59">
        <f t="shared" si="69"/>
        <v>0</v>
      </c>
      <c r="X132" s="59">
        <f>IF(W132="0","0",LOOKUP(W132,{0,25,30,37,45,52,60},{0,1,2,3,"3.5",4,5}))</f>
        <v>0</v>
      </c>
      <c r="Y132" s="79">
        <v>17</v>
      </c>
      <c r="Z132" s="79">
        <v>9</v>
      </c>
      <c r="AA132" s="59">
        <f t="shared" si="70"/>
        <v>26</v>
      </c>
      <c r="AB132" s="59">
        <f>IF(AA132="0","0",LOOKUP(AA132,{0,25,30,37,45,52,60},{0,1,2,3,"3.5",4,5}))</f>
        <v>1</v>
      </c>
      <c r="AC132" s="59" t="s">
        <v>786</v>
      </c>
      <c r="AD132" s="82">
        <f>IF(ISBLANK(AB132)," ",IF(AB132="0","0",LOOKUP(AB132,{0,1,2,3,"3.5",4,5},{0,0,0,1,"1.5",2,3})))</f>
        <v>0</v>
      </c>
      <c r="AE132" s="77">
        <f t="shared" si="83"/>
        <v>0</v>
      </c>
      <c r="AF132" s="82" t="str">
        <f t="shared" si="71"/>
        <v>F</v>
      </c>
      <c r="AG132" s="85" t="str">
        <f t="shared" si="72"/>
        <v>Fail</v>
      </c>
      <c r="AH132" s="40"/>
      <c r="AI132" s="53" t="str">
        <f>IF(F132="0","0",LOOKUP(F132,{0,1,2,3,"3.5",4,5},{"F","D","C","B","A-","A","A+"}))</f>
        <v>A-</v>
      </c>
      <c r="AJ132" s="53" t="str">
        <f>IF(H132="0","0",LOOKUP(H132,{0,1,2,3,"3.5",4,5},{"F","D","C","B","A-","A","A+"}))</f>
        <v>B</v>
      </c>
      <c r="AK132" s="53" t="str">
        <f>IF(L132="0","0",LOOKUP(L132,{0,1,2,3,"3.5",4,5},{"F","D","C","B","A-","A","A+"}))</f>
        <v>C</v>
      </c>
      <c r="AL132" s="53" t="str">
        <f>IF(P132="0","0",LOOKUP(P132,{0,1,2,3,"3.5",4,5},{"F","D","C","B","A-","A","A+"}))</f>
        <v>F</v>
      </c>
      <c r="AM132" s="53" t="str">
        <f>IF(T132="0","0",LOOKUP(T132,{0,1,2,3,"3.5",4,5},{"F","D","C","B","A-","A","A+"}))</f>
        <v>F</v>
      </c>
      <c r="AN132" s="53" t="str">
        <f>IF(X132="0","0",LOOKUP(X132,{0,1,2,3,"3.5",4,5},{"F","D","C","B","A-","A","A+"}))</f>
        <v>F</v>
      </c>
      <c r="AO132" s="53" t="str">
        <f>IF(AB132="0","0",LOOKUP(AB132,{0,1,2,3,"3.5",4,5},{"F","D","C","B","A-","A","A+"}))</f>
        <v>D</v>
      </c>
      <c r="AP132" s="54">
        <f t="shared" si="73"/>
        <v>176</v>
      </c>
    </row>
    <row r="133" spans="1:42" ht="19.5" customHeight="1" x14ac:dyDescent="0.25">
      <c r="A133" s="86">
        <v>1131</v>
      </c>
      <c r="B133" s="87" t="s">
        <v>217</v>
      </c>
      <c r="C133" s="79">
        <v>49</v>
      </c>
      <c r="D133" s="79">
        <v>24</v>
      </c>
      <c r="E133" s="62">
        <f t="shared" ref="E133:E164" si="84">IF(OR((C133&lt;19),(D133&lt;9)),0,SUM(C133:D133))</f>
        <v>73</v>
      </c>
      <c r="F133" s="62">
        <f>IF(E133="0","0",LOOKUP(E133,{0,33,40,50,60,70,80},{0,1,2,3,"3.5",4,5}))</f>
        <v>4</v>
      </c>
      <c r="G133" s="59">
        <v>62</v>
      </c>
      <c r="H133" s="62" t="str">
        <f>IF(G133="0","0",LOOKUP(G133,{0,33,40,50,60,70,80},{0,1,2,3,"3.5",4,5}))</f>
        <v>3.5</v>
      </c>
      <c r="I133" s="79">
        <v>33</v>
      </c>
      <c r="J133" s="79">
        <v>18</v>
      </c>
      <c r="K133" s="62">
        <f t="shared" ref="K133:K164" si="85">IF(OR((I133&lt;13),(J133&lt;8)),0,SUM(I133:J133))</f>
        <v>51</v>
      </c>
      <c r="L133" s="62" t="str">
        <f>IF(K133="0","0",LOOKUP(K133,{0,25,30,37,45,52,60},{0,1,2,3,"3.5",4,5}))</f>
        <v>3.5</v>
      </c>
      <c r="M133" s="79">
        <v>23</v>
      </c>
      <c r="N133" s="79">
        <v>15</v>
      </c>
      <c r="O133" s="59">
        <f t="shared" ref="O133:O164" si="86">IF(OR((M133&lt;13),(N133&lt;8)),0,SUM(M133:N133))</f>
        <v>38</v>
      </c>
      <c r="P133" s="59">
        <f>IF(O133="0","0",LOOKUP(O133,{0,25,30,37,45,52,60},{0,1,2,3,"3.5",4,5}))</f>
        <v>3</v>
      </c>
      <c r="Q133" s="65">
        <v>23</v>
      </c>
      <c r="R133" s="59">
        <v>14</v>
      </c>
      <c r="S133" s="59">
        <f t="shared" ref="S133:S164" si="87">IF(OR((Q133&lt;13),(R133&lt;8)),0,SUM(Q133:R133))</f>
        <v>37</v>
      </c>
      <c r="T133" s="59">
        <f>IF(S133="0","0",LOOKUP(S133,{0,25,30,37,45,52,60},{0,1,2,3,"3.5",4,5}))</f>
        <v>3</v>
      </c>
      <c r="U133" s="79">
        <v>18</v>
      </c>
      <c r="V133" s="79">
        <v>11</v>
      </c>
      <c r="W133" s="59">
        <f t="shared" ref="W133:W164" si="88">IF(OR((U133&lt;13),(V133&lt;8)),0,SUM(U133:V133))</f>
        <v>29</v>
      </c>
      <c r="X133" s="59">
        <f>IF(W133="0","0",LOOKUP(W133,{0,25,30,37,45,52,60},{0,1,2,3,"3.5",4,5}))</f>
        <v>1</v>
      </c>
      <c r="Y133" s="79">
        <v>28</v>
      </c>
      <c r="Z133" s="79">
        <v>13</v>
      </c>
      <c r="AA133" s="59">
        <f t="shared" ref="AA133:AA164" si="89">IF(OR((Y133&lt;13),(Z133&lt;8)),0,SUM(Y133:Z133))</f>
        <v>41</v>
      </c>
      <c r="AB133" s="59">
        <f>IF(AA133="0","0",LOOKUP(AA133,{0,25,30,37,45,52,60},{0,1,2,3,"3.5",4,5}))</f>
        <v>3</v>
      </c>
      <c r="AC133" s="59" t="s">
        <v>786</v>
      </c>
      <c r="AD133" s="82">
        <f>IF(ISBLANK(AB133)," ",IF(AB133="0","0",LOOKUP(AB133,{0,1,2,3,"3.5",4,5},{0,0,0,1,"1.5",2,3})))</f>
        <v>1</v>
      </c>
      <c r="AE133" s="77">
        <f t="shared" si="83"/>
        <v>3.1666666666666665</v>
      </c>
      <c r="AF133" s="82" t="str">
        <f t="shared" ref="AF133:AF164" si="90">IF(AE133&gt;=5,"A+",IF(AE133&gt;=4,"A",IF(AE133&gt;=3.5,"A-",IF(AE133&gt;=3,"B",IF(AE133&gt;=2,"C",IF(AE133&gt;=1,"D","F"))))))</f>
        <v>B</v>
      </c>
      <c r="AG133" s="85" t="str">
        <f t="shared" ref="AG133:AG164" si="91">IF(AF133="A+","Excellent Result",IF(AF133="A","Very Good Result",IF(AF133="A-","Good Result",IF(AF133="B","Average Result",IF(AF133="C","Bellow Average Result",IF(AF133="D","Not So Good Result","Fail"))))))</f>
        <v>Average Result</v>
      </c>
      <c r="AH133" s="40"/>
      <c r="AI133" s="53" t="str">
        <f>IF(F133="0","0",LOOKUP(F133,{0,1,2,3,"3.5",4,5},{"F","D","C","B","A-","A","A+"}))</f>
        <v>A</v>
      </c>
      <c r="AJ133" s="53" t="str">
        <f>IF(H133="0","0",LOOKUP(H133,{0,1,2,3,"3.5",4,5},{"F","D","C","B","A-","A","A+"}))</f>
        <v>A-</v>
      </c>
      <c r="AK133" s="53" t="str">
        <f>IF(L133="0","0",LOOKUP(L133,{0,1,2,3,"3.5",4,5},{"F","D","C","B","A-","A","A+"}))</f>
        <v>A-</v>
      </c>
      <c r="AL133" s="53" t="str">
        <f>IF(P133="0","0",LOOKUP(P133,{0,1,2,3,"3.5",4,5},{"F","D","C","B","A-","A","A+"}))</f>
        <v>B</v>
      </c>
      <c r="AM133" s="53" t="str">
        <f>IF(T133="0","0",LOOKUP(T133,{0,1,2,3,"3.5",4,5},{"F","D","C","B","A-","A","A+"}))</f>
        <v>B</v>
      </c>
      <c r="AN133" s="53" t="str">
        <f>IF(X133="0","0",LOOKUP(X133,{0,1,2,3,"3.5",4,5},{"F","D","C","B","A-","A","A+"}))</f>
        <v>D</v>
      </c>
      <c r="AO133" s="53" t="str">
        <f>IF(AB133="0","0",LOOKUP(AB133,{0,1,2,3,"3.5",4,5},{"F","D","C","B","A-","A","A+"}))</f>
        <v>B</v>
      </c>
      <c r="AP133" s="54">
        <f t="shared" ref="AP133:AP164" si="92" xml:space="preserve"> SUM(E133+G133+K133+O133+S133+W133+AA133)</f>
        <v>331</v>
      </c>
    </row>
    <row r="134" spans="1:42" ht="19.5" customHeight="1" x14ac:dyDescent="0.25">
      <c r="A134" s="86">
        <v>1132</v>
      </c>
      <c r="B134" s="87" t="s">
        <v>218</v>
      </c>
      <c r="C134" s="79">
        <v>48</v>
      </c>
      <c r="D134" s="79">
        <v>23</v>
      </c>
      <c r="E134" s="62">
        <f t="shared" si="84"/>
        <v>71</v>
      </c>
      <c r="F134" s="62">
        <f>IF(E134="0","0",LOOKUP(E134,{0,33,40,50,60,70,80},{0,1,2,3,"3.5",4,5}))</f>
        <v>4</v>
      </c>
      <c r="G134" s="59">
        <v>80</v>
      </c>
      <c r="H134" s="62">
        <f>IF(G134="0","0",LOOKUP(G134,{0,33,40,50,60,70,80},{0,1,2,3,"3.5",4,5}))</f>
        <v>5</v>
      </c>
      <c r="I134" s="79">
        <v>36</v>
      </c>
      <c r="J134" s="79">
        <v>18</v>
      </c>
      <c r="K134" s="62">
        <f t="shared" si="85"/>
        <v>54</v>
      </c>
      <c r="L134" s="62">
        <f>IF(K134="0","0",LOOKUP(K134,{0,25,30,37,45,52,60},{0,1,2,3,"3.5",4,5}))</f>
        <v>4</v>
      </c>
      <c r="M134" s="79">
        <v>29</v>
      </c>
      <c r="N134" s="79">
        <v>18</v>
      </c>
      <c r="O134" s="59">
        <f t="shared" si="86"/>
        <v>47</v>
      </c>
      <c r="P134" s="59" t="str">
        <f>IF(O134="0","0",LOOKUP(O134,{0,25,30,37,45,52,60},{0,1,2,3,"3.5",4,5}))</f>
        <v>3.5</v>
      </c>
      <c r="Q134" s="65">
        <v>30</v>
      </c>
      <c r="R134" s="59">
        <v>17</v>
      </c>
      <c r="S134" s="59">
        <f t="shared" si="87"/>
        <v>47</v>
      </c>
      <c r="T134" s="59" t="str">
        <f>IF(S134="0","0",LOOKUP(S134,{0,25,30,37,45,52,60},{0,1,2,3,"3.5",4,5}))</f>
        <v>3.5</v>
      </c>
      <c r="U134" s="79">
        <v>24</v>
      </c>
      <c r="V134" s="79">
        <v>10</v>
      </c>
      <c r="W134" s="59">
        <f t="shared" si="88"/>
        <v>34</v>
      </c>
      <c r="X134" s="59">
        <f>IF(W134="0","0",LOOKUP(W134,{0,25,30,37,45,52,60},{0,1,2,3,"3.5",4,5}))</f>
        <v>2</v>
      </c>
      <c r="Y134" s="79">
        <v>35</v>
      </c>
      <c r="Z134" s="79">
        <v>18</v>
      </c>
      <c r="AA134" s="59">
        <f t="shared" si="89"/>
        <v>53</v>
      </c>
      <c r="AB134" s="59">
        <f>IF(AA134="0","0",LOOKUP(AA134,{0,25,30,37,45,52,60},{0,1,2,3,"3.5",4,5}))</f>
        <v>4</v>
      </c>
      <c r="AC134" s="59" t="s">
        <v>785</v>
      </c>
      <c r="AD134" s="82">
        <f>IF(ISBLANK(X134)," ",IF(X134="0","0",LOOKUP(X134,{0,1,2,3,"3.5",4,5},{0,0,0,1,"1.5",2,3})))</f>
        <v>0</v>
      </c>
      <c r="AE134" s="77">
        <f>IF(OR((F134=0),(H134=0),(L134=0),(P134=0),(T134=0),(AB134=0)),0,SUM(F134+H134+L134+P134+T134+AB134+AD134)/6)</f>
        <v>4</v>
      </c>
      <c r="AF134" s="82" t="str">
        <f t="shared" si="90"/>
        <v>A</v>
      </c>
      <c r="AG134" s="85" t="str">
        <f t="shared" si="91"/>
        <v>Very Good Result</v>
      </c>
      <c r="AH134" s="40"/>
      <c r="AI134" s="53" t="str">
        <f>IF(F134="0","0",LOOKUP(F134,{0,1,2,3,"3.5",4,5},{"F","D","C","B","A-","A","A+"}))</f>
        <v>A</v>
      </c>
      <c r="AJ134" s="53" t="str">
        <f>IF(H134="0","0",LOOKUP(H134,{0,1,2,3,"3.5",4,5},{"F","D","C","B","A-","A","A+"}))</f>
        <v>A+</v>
      </c>
      <c r="AK134" s="53" t="str">
        <f>IF(L134="0","0",LOOKUP(L134,{0,1,2,3,"3.5",4,5},{"F","D","C","B","A-","A","A+"}))</f>
        <v>A</v>
      </c>
      <c r="AL134" s="53" t="str">
        <f>IF(P134="0","0",LOOKUP(P134,{0,1,2,3,"3.5",4,5},{"F","D","C","B","A-","A","A+"}))</f>
        <v>A-</v>
      </c>
      <c r="AM134" s="53" t="str">
        <f>IF(T134="0","0",LOOKUP(T134,{0,1,2,3,"3.5",4,5},{"F","D","C","B","A-","A","A+"}))</f>
        <v>A-</v>
      </c>
      <c r="AN134" s="53" t="str">
        <f>IF(X134="0","0",LOOKUP(X134,{0,1,2,3,"3.5",4,5},{"F","D","C","B","A-","A","A+"}))</f>
        <v>C</v>
      </c>
      <c r="AO134" s="53" t="str">
        <f>IF(AB134="0","0",LOOKUP(AB134,{0,1,2,3,"3.5",4,5},{"F","D","C","B","A-","A","A+"}))</f>
        <v>A</v>
      </c>
      <c r="AP134" s="54">
        <f t="shared" si="92"/>
        <v>386</v>
      </c>
    </row>
    <row r="135" spans="1:42" ht="19.5" customHeight="1" x14ac:dyDescent="0.25">
      <c r="A135" s="86">
        <v>1133</v>
      </c>
      <c r="B135" s="87" t="s">
        <v>219</v>
      </c>
      <c r="C135" s="79">
        <v>46</v>
      </c>
      <c r="D135" s="79">
        <v>22</v>
      </c>
      <c r="E135" s="62">
        <f t="shared" si="84"/>
        <v>68</v>
      </c>
      <c r="F135" s="62" t="str">
        <f>IF(E135="0","0",LOOKUP(E135,{0,33,40,50,60,70,80},{0,1,2,3,"3.5",4,5}))</f>
        <v>3.5</v>
      </c>
      <c r="G135" s="59">
        <v>40</v>
      </c>
      <c r="H135" s="62">
        <f>IF(G135="0","0",LOOKUP(G135,{0,33,40,50,60,70,80},{0,1,2,3,"3.5",4,5}))</f>
        <v>2</v>
      </c>
      <c r="I135" s="79">
        <v>35</v>
      </c>
      <c r="J135" s="79">
        <v>15</v>
      </c>
      <c r="K135" s="62">
        <f t="shared" si="85"/>
        <v>50</v>
      </c>
      <c r="L135" s="62" t="str">
        <f>IF(K135="0","0",LOOKUP(K135,{0,25,30,37,45,52,60},{0,1,2,3,"3.5",4,5}))</f>
        <v>3.5</v>
      </c>
      <c r="M135" s="79">
        <v>30</v>
      </c>
      <c r="N135" s="79">
        <v>17</v>
      </c>
      <c r="O135" s="59">
        <f t="shared" si="86"/>
        <v>47</v>
      </c>
      <c r="P135" s="59" t="str">
        <f>IF(O135="0","0",LOOKUP(O135,{0,25,30,37,45,52,60},{0,1,2,3,"3.5",4,5}))</f>
        <v>3.5</v>
      </c>
      <c r="Q135" s="59">
        <v>29</v>
      </c>
      <c r="R135" s="59">
        <v>14</v>
      </c>
      <c r="S135" s="59">
        <f t="shared" si="87"/>
        <v>43</v>
      </c>
      <c r="T135" s="59">
        <f>IF(S135="0","0",LOOKUP(S135,{0,25,30,37,45,52,60},{0,1,2,3,"3.5",4,5}))</f>
        <v>3</v>
      </c>
      <c r="U135" s="79">
        <v>24</v>
      </c>
      <c r="V135" s="79">
        <v>9</v>
      </c>
      <c r="W135" s="59">
        <f t="shared" si="88"/>
        <v>33</v>
      </c>
      <c r="X135" s="59">
        <f>IF(W135="0","0",LOOKUP(W135,{0,25,30,37,45,52,60},{0,1,2,3,"3.5",4,5}))</f>
        <v>2</v>
      </c>
      <c r="Y135" s="79">
        <v>31</v>
      </c>
      <c r="Z135" s="79">
        <v>16</v>
      </c>
      <c r="AA135" s="59">
        <f t="shared" si="89"/>
        <v>47</v>
      </c>
      <c r="AB135" s="59" t="str">
        <f>IF(AA135="0","0",LOOKUP(AA135,{0,25,30,37,45,52,60},{0,1,2,3,"3.5",4,5}))</f>
        <v>3.5</v>
      </c>
      <c r="AC135" s="59" t="s">
        <v>786</v>
      </c>
      <c r="AD135" s="82" t="str">
        <f>IF(ISBLANK(AB135)," ",IF(AB135="0","0",LOOKUP(AB135,{0,1,2,3,"3.5",4,5},{0,0,0,1,"1.5",2,3})))</f>
        <v>1.5</v>
      </c>
      <c r="AE135" s="77">
        <f t="shared" ref="AE135:AE136" si="93">IF(OR((F135=0),(H135=0),(L135=0),(P135=0),(T135=0),(X135=0)),0,SUM(F135+H135+L135+P135+T135+X135+AD135)/6)</f>
        <v>3.1666666666666665</v>
      </c>
      <c r="AF135" s="82" t="str">
        <f t="shared" si="90"/>
        <v>B</v>
      </c>
      <c r="AG135" s="85" t="str">
        <f t="shared" si="91"/>
        <v>Average Result</v>
      </c>
      <c r="AH135" s="40"/>
      <c r="AI135" s="53" t="str">
        <f>IF(F135="0","0",LOOKUP(F135,{0,1,2,3,"3.5",4,5},{"F","D","C","B","A-","A","A+"}))</f>
        <v>A-</v>
      </c>
      <c r="AJ135" s="53" t="str">
        <f>IF(H135="0","0",LOOKUP(H135,{0,1,2,3,"3.5",4,5},{"F","D","C","B","A-","A","A+"}))</f>
        <v>C</v>
      </c>
      <c r="AK135" s="53" t="str">
        <f>IF(L135="0","0",LOOKUP(L135,{0,1,2,3,"3.5",4,5},{"F","D","C","B","A-","A","A+"}))</f>
        <v>A-</v>
      </c>
      <c r="AL135" s="53" t="str">
        <f>IF(P135="0","0",LOOKUP(P135,{0,1,2,3,"3.5",4,5},{"F","D","C","B","A-","A","A+"}))</f>
        <v>A-</v>
      </c>
      <c r="AM135" s="53" t="str">
        <f>IF(T135="0","0",LOOKUP(T135,{0,1,2,3,"3.5",4,5},{"F","D","C","B","A-","A","A+"}))</f>
        <v>B</v>
      </c>
      <c r="AN135" s="53" t="str">
        <f>IF(X135="0","0",LOOKUP(X135,{0,1,2,3,"3.5",4,5},{"F","D","C","B","A-","A","A+"}))</f>
        <v>C</v>
      </c>
      <c r="AO135" s="53" t="str">
        <f>IF(AB135="0","0",LOOKUP(AB135,{0,1,2,3,"3.5",4,5},{"F","D","C","B","A-","A","A+"}))</f>
        <v>A-</v>
      </c>
      <c r="AP135" s="54">
        <f t="shared" si="92"/>
        <v>328</v>
      </c>
    </row>
    <row r="136" spans="1:42" ht="19.5" customHeight="1" x14ac:dyDescent="0.25">
      <c r="A136" s="86">
        <v>1134</v>
      </c>
      <c r="B136" s="87" t="s">
        <v>220</v>
      </c>
      <c r="C136" s="79">
        <v>0</v>
      </c>
      <c r="D136" s="79">
        <v>0</v>
      </c>
      <c r="E136" s="62">
        <f t="shared" si="84"/>
        <v>0</v>
      </c>
      <c r="F136" s="62">
        <f>IF(E136="0","0",LOOKUP(E136,{0,33,40,50,60,70,80},{0,1,2,3,"3.5",4,5}))</f>
        <v>0</v>
      </c>
      <c r="G136" s="59">
        <v>0</v>
      </c>
      <c r="H136" s="62">
        <f>IF(G136="0","0",LOOKUP(G136,{0,33,40,50,60,70,80},{0,1,2,3,"3.5",4,5}))</f>
        <v>0</v>
      </c>
      <c r="I136" s="79">
        <v>0</v>
      </c>
      <c r="J136" s="79">
        <v>0</v>
      </c>
      <c r="K136" s="62">
        <f t="shared" si="85"/>
        <v>0</v>
      </c>
      <c r="L136" s="62">
        <f>IF(K136="0","0",LOOKUP(K136,{0,25,30,37,45,52,60},{0,1,2,3,"3.5",4,5}))</f>
        <v>0</v>
      </c>
      <c r="M136" s="79">
        <v>0</v>
      </c>
      <c r="N136" s="79">
        <v>0</v>
      </c>
      <c r="O136" s="59">
        <f t="shared" si="86"/>
        <v>0</v>
      </c>
      <c r="P136" s="59">
        <f>IF(O136="0","0",LOOKUP(O136,{0,25,30,37,45,52,60},{0,1,2,3,"3.5",4,5}))</f>
        <v>0</v>
      </c>
      <c r="Q136" s="78">
        <v>0</v>
      </c>
      <c r="R136" s="78">
        <v>0</v>
      </c>
      <c r="S136" s="59">
        <f t="shared" si="87"/>
        <v>0</v>
      </c>
      <c r="T136" s="59">
        <f>IF(S136="0","0",LOOKUP(S136,{0,25,30,37,45,52,60},{0,1,2,3,"3.5",4,5}))</f>
        <v>0</v>
      </c>
      <c r="U136" s="79">
        <v>0</v>
      </c>
      <c r="V136" s="79">
        <v>0</v>
      </c>
      <c r="W136" s="59">
        <f t="shared" si="88"/>
        <v>0</v>
      </c>
      <c r="X136" s="59">
        <f>IF(W136="0","0",LOOKUP(W136,{0,25,30,37,45,52,60},{0,1,2,3,"3.5",4,5}))</f>
        <v>0</v>
      </c>
      <c r="Y136" s="79">
        <v>0</v>
      </c>
      <c r="Z136" s="79">
        <v>0</v>
      </c>
      <c r="AA136" s="59">
        <f t="shared" si="89"/>
        <v>0</v>
      </c>
      <c r="AB136" s="59">
        <f>IF(AA136="0","0",LOOKUP(AA136,{0,25,30,37,45,52,60},{0,1,2,3,"3.5",4,5}))</f>
        <v>0</v>
      </c>
      <c r="AC136" s="59" t="s">
        <v>786</v>
      </c>
      <c r="AD136" s="82">
        <f>IF(ISBLANK(AB136)," ",IF(AB136="0","0",LOOKUP(AB136,{0,1,2,3,"3.5",4,5},{0,0,0,1,"1.5",2,3})))</f>
        <v>0</v>
      </c>
      <c r="AE136" s="77">
        <f t="shared" si="93"/>
        <v>0</v>
      </c>
      <c r="AF136" s="82" t="str">
        <f t="shared" si="90"/>
        <v>F</v>
      </c>
      <c r="AG136" s="85" t="str">
        <f t="shared" si="91"/>
        <v>Fail</v>
      </c>
      <c r="AH136" s="40"/>
      <c r="AI136" s="53" t="str">
        <f>IF(F136="0","0",LOOKUP(F136,{0,1,2,3,"3.5",4,5},{"F","D","C","B","A-","A","A+"}))</f>
        <v>F</v>
      </c>
      <c r="AJ136" s="53" t="str">
        <f>IF(H136="0","0",LOOKUP(H136,{0,1,2,3,"3.5",4,5},{"F","D","C","B","A-","A","A+"}))</f>
        <v>F</v>
      </c>
      <c r="AK136" s="53" t="str">
        <f>IF(L136="0","0",LOOKUP(L136,{0,1,2,3,"3.5",4,5},{"F","D","C","B","A-","A","A+"}))</f>
        <v>F</v>
      </c>
      <c r="AL136" s="53" t="str">
        <f>IF(P136="0","0",LOOKUP(P136,{0,1,2,3,"3.5",4,5},{"F","D","C","B","A-","A","A+"}))</f>
        <v>F</v>
      </c>
      <c r="AM136" s="53" t="str">
        <f>IF(T136="0","0",LOOKUP(T136,{0,1,2,3,"3.5",4,5},{"F","D","C","B","A-","A","A+"}))</f>
        <v>F</v>
      </c>
      <c r="AN136" s="53" t="str">
        <f>IF(X136="0","0",LOOKUP(X136,{0,1,2,3,"3.5",4,5},{"F","D","C","B","A-","A","A+"}))</f>
        <v>F</v>
      </c>
      <c r="AO136" s="53" t="str">
        <f>IF(AB136="0","0",LOOKUP(AB136,{0,1,2,3,"3.5",4,5},{"F","D","C","B","A-","A","A+"}))</f>
        <v>F</v>
      </c>
      <c r="AP136" s="54">
        <f t="shared" si="92"/>
        <v>0</v>
      </c>
    </row>
    <row r="137" spans="1:42" ht="19.5" customHeight="1" x14ac:dyDescent="0.25">
      <c r="A137" s="86">
        <v>1135</v>
      </c>
      <c r="B137" s="87" t="s">
        <v>221</v>
      </c>
      <c r="C137" s="79">
        <v>0</v>
      </c>
      <c r="D137" s="79">
        <v>0</v>
      </c>
      <c r="E137" s="62">
        <f t="shared" si="84"/>
        <v>0</v>
      </c>
      <c r="F137" s="62">
        <f>IF(E137="0","0",LOOKUP(E137,{0,33,40,50,60,70,80},{0,1,2,3,"3.5",4,5}))</f>
        <v>0</v>
      </c>
      <c r="G137" s="59">
        <v>0</v>
      </c>
      <c r="H137" s="62">
        <f>IF(G137="0","0",LOOKUP(G137,{0,33,40,50,60,70,80},{0,1,2,3,"3.5",4,5}))</f>
        <v>0</v>
      </c>
      <c r="I137" s="79">
        <v>0</v>
      </c>
      <c r="J137" s="79">
        <v>0</v>
      </c>
      <c r="K137" s="62">
        <f t="shared" si="85"/>
        <v>0</v>
      </c>
      <c r="L137" s="62">
        <f>IF(K137="0","0",LOOKUP(K137,{0,25,30,37,45,52,60},{0,1,2,3,"3.5",4,5}))</f>
        <v>0</v>
      </c>
      <c r="M137" s="79">
        <v>0</v>
      </c>
      <c r="N137" s="79">
        <v>0</v>
      </c>
      <c r="O137" s="59">
        <f t="shared" si="86"/>
        <v>0</v>
      </c>
      <c r="P137" s="59">
        <f>IF(O137="0","0",LOOKUP(O137,{0,25,30,37,45,52,60},{0,1,2,3,"3.5",4,5}))</f>
        <v>0</v>
      </c>
      <c r="Q137" s="78">
        <v>0</v>
      </c>
      <c r="R137" s="78">
        <v>0</v>
      </c>
      <c r="S137" s="59">
        <f t="shared" si="87"/>
        <v>0</v>
      </c>
      <c r="T137" s="59">
        <f>IF(S137="0","0",LOOKUP(S137,{0,25,30,37,45,52,60},{0,1,2,3,"3.5",4,5}))</f>
        <v>0</v>
      </c>
      <c r="U137" s="79">
        <v>0</v>
      </c>
      <c r="V137" s="79">
        <v>0</v>
      </c>
      <c r="W137" s="59">
        <f t="shared" si="88"/>
        <v>0</v>
      </c>
      <c r="X137" s="59">
        <f>IF(W137="0","0",LOOKUP(W137,{0,25,30,37,45,52,60},{0,1,2,3,"3.5",4,5}))</f>
        <v>0</v>
      </c>
      <c r="Y137" s="79">
        <v>0</v>
      </c>
      <c r="Z137" s="79">
        <v>0</v>
      </c>
      <c r="AA137" s="59">
        <f t="shared" si="89"/>
        <v>0</v>
      </c>
      <c r="AB137" s="59">
        <f>IF(AA137="0","0",LOOKUP(AA137,{0,25,30,37,45,52,60},{0,1,2,3,"3.5",4,5}))</f>
        <v>0</v>
      </c>
      <c r="AC137" s="59" t="s">
        <v>785</v>
      </c>
      <c r="AD137" s="82">
        <f>IF(ISBLANK(X137)," ",IF(X137="0","0",LOOKUP(X137,{0,1,2,3,"3.5",4,5},{0,0,0,1,"1.5",2,3})))</f>
        <v>0</v>
      </c>
      <c r="AE137" s="77">
        <f>IF(OR((F137=0),(H137=0),(L137=0),(P137=0),(T137=0),(AB137=0)),0,SUM(F137+H137+L137+P137+T137+AB137+AD137)/6)</f>
        <v>0</v>
      </c>
      <c r="AF137" s="82" t="str">
        <f t="shared" si="90"/>
        <v>F</v>
      </c>
      <c r="AG137" s="85" t="str">
        <f t="shared" si="91"/>
        <v>Fail</v>
      </c>
      <c r="AH137" s="40"/>
      <c r="AI137" s="53" t="str">
        <f>IF(F137="0","0",LOOKUP(F137,{0,1,2,3,"3.5",4,5},{"F","D","C","B","A-","A","A+"}))</f>
        <v>F</v>
      </c>
      <c r="AJ137" s="53" t="str">
        <f>IF(H137="0","0",LOOKUP(H137,{0,1,2,3,"3.5",4,5},{"F","D","C","B","A-","A","A+"}))</f>
        <v>F</v>
      </c>
      <c r="AK137" s="53" t="str">
        <f>IF(L137="0","0",LOOKUP(L137,{0,1,2,3,"3.5",4,5},{"F","D","C","B","A-","A","A+"}))</f>
        <v>F</v>
      </c>
      <c r="AL137" s="53" t="str">
        <f>IF(P137="0","0",LOOKUP(P137,{0,1,2,3,"3.5",4,5},{"F","D","C","B","A-","A","A+"}))</f>
        <v>F</v>
      </c>
      <c r="AM137" s="53" t="str">
        <f>IF(T137="0","0",LOOKUP(T137,{0,1,2,3,"3.5",4,5},{"F","D","C","B","A-","A","A+"}))</f>
        <v>F</v>
      </c>
      <c r="AN137" s="53" t="str">
        <f>IF(X137="0","0",LOOKUP(X137,{0,1,2,3,"3.5",4,5},{"F","D","C","B","A-","A","A+"}))</f>
        <v>F</v>
      </c>
      <c r="AO137" s="53" t="str">
        <f>IF(AB137="0","0",LOOKUP(AB137,{0,1,2,3,"3.5",4,5},{"F","D","C","B","A-","A","A+"}))</f>
        <v>F</v>
      </c>
      <c r="AP137" s="54">
        <f t="shared" si="92"/>
        <v>0</v>
      </c>
    </row>
    <row r="138" spans="1:42" ht="19.5" customHeight="1" x14ac:dyDescent="0.25">
      <c r="A138" s="86">
        <v>1136</v>
      </c>
      <c r="B138" s="87" t="s">
        <v>222</v>
      </c>
      <c r="C138" s="79">
        <v>48</v>
      </c>
      <c r="D138" s="79">
        <v>19</v>
      </c>
      <c r="E138" s="62">
        <f t="shared" si="84"/>
        <v>67</v>
      </c>
      <c r="F138" s="62" t="str">
        <f>IF(E138="0","0",LOOKUP(E138,{0,33,40,50,60,70,80},{0,1,2,3,"3.5",4,5}))</f>
        <v>3.5</v>
      </c>
      <c r="G138" s="59">
        <v>62</v>
      </c>
      <c r="H138" s="62" t="str">
        <f>IF(G138="0","0",LOOKUP(G138,{0,33,40,50,60,70,80},{0,1,2,3,"3.5",4,5}))</f>
        <v>3.5</v>
      </c>
      <c r="I138" s="79">
        <v>32</v>
      </c>
      <c r="J138" s="79">
        <v>19</v>
      </c>
      <c r="K138" s="62">
        <f t="shared" si="85"/>
        <v>51</v>
      </c>
      <c r="L138" s="62" t="str">
        <f>IF(K138="0","0",LOOKUP(K138,{0,25,30,37,45,52,60},{0,1,2,3,"3.5",4,5}))</f>
        <v>3.5</v>
      </c>
      <c r="M138" s="79">
        <v>38</v>
      </c>
      <c r="N138" s="79">
        <v>13</v>
      </c>
      <c r="O138" s="59">
        <f t="shared" si="86"/>
        <v>51</v>
      </c>
      <c r="P138" s="59" t="str">
        <f>IF(O138="0","0",LOOKUP(O138,{0,25,30,37,45,52,60},{0,1,2,3,"3.5",4,5}))</f>
        <v>3.5</v>
      </c>
      <c r="Q138" s="65">
        <v>25</v>
      </c>
      <c r="R138" s="59">
        <v>17</v>
      </c>
      <c r="S138" s="59">
        <f t="shared" si="87"/>
        <v>42</v>
      </c>
      <c r="T138" s="59">
        <f>IF(S138="0","0",LOOKUP(S138,{0,25,30,37,45,52,60},{0,1,2,3,"3.5",4,5}))</f>
        <v>3</v>
      </c>
      <c r="U138" s="79">
        <v>17</v>
      </c>
      <c r="V138" s="79">
        <v>8</v>
      </c>
      <c r="W138" s="59">
        <f t="shared" si="88"/>
        <v>25</v>
      </c>
      <c r="X138" s="59">
        <f>IF(W138="0","0",LOOKUP(W138,{0,25,30,37,45,52,60},{0,1,2,3,"3.5",4,5}))</f>
        <v>1</v>
      </c>
      <c r="Y138" s="79">
        <v>25</v>
      </c>
      <c r="Z138" s="79">
        <v>13</v>
      </c>
      <c r="AA138" s="59">
        <f t="shared" si="89"/>
        <v>38</v>
      </c>
      <c r="AB138" s="59">
        <f>IF(AA138="0","0",LOOKUP(AA138,{0,25,30,37,45,52,60},{0,1,2,3,"3.5",4,5}))</f>
        <v>3</v>
      </c>
      <c r="AC138" s="59" t="s">
        <v>786</v>
      </c>
      <c r="AD138" s="82">
        <f>IF(ISBLANK(AB138)," ",IF(AB138="0","0",LOOKUP(AB138,{0,1,2,3,"3.5",4,5},{0,0,0,1,"1.5",2,3})))</f>
        <v>1</v>
      </c>
      <c r="AE138" s="77">
        <f t="shared" ref="AE138" si="94">IF(OR((F138=0),(H138=0),(L138=0),(P138=0),(T138=0),(X138=0)),0,SUM(F138+H138+L138+P138+T138+X138+AD138)/6)</f>
        <v>3.1666666666666665</v>
      </c>
      <c r="AF138" s="82" t="str">
        <f t="shared" si="90"/>
        <v>B</v>
      </c>
      <c r="AG138" s="85" t="str">
        <f t="shared" si="91"/>
        <v>Average Result</v>
      </c>
      <c r="AH138" s="40"/>
      <c r="AI138" s="53" t="str">
        <f>IF(F138="0","0",LOOKUP(F138,{0,1,2,3,"3.5",4,5},{"F","D","C","B","A-","A","A+"}))</f>
        <v>A-</v>
      </c>
      <c r="AJ138" s="53" t="str">
        <f>IF(H138="0","0",LOOKUP(H138,{0,1,2,3,"3.5",4,5},{"F","D","C","B","A-","A","A+"}))</f>
        <v>A-</v>
      </c>
      <c r="AK138" s="53" t="str">
        <f>IF(L138="0","0",LOOKUP(L138,{0,1,2,3,"3.5",4,5},{"F","D","C","B","A-","A","A+"}))</f>
        <v>A-</v>
      </c>
      <c r="AL138" s="53" t="str">
        <f>IF(P138="0","0",LOOKUP(P138,{0,1,2,3,"3.5",4,5},{"F","D","C","B","A-","A","A+"}))</f>
        <v>A-</v>
      </c>
      <c r="AM138" s="53" t="str">
        <f>IF(T138="0","0",LOOKUP(T138,{0,1,2,3,"3.5",4,5},{"F","D","C","B","A-","A","A+"}))</f>
        <v>B</v>
      </c>
      <c r="AN138" s="53" t="str">
        <f>IF(X138="0","0",LOOKUP(X138,{0,1,2,3,"3.5",4,5},{"F","D","C","B","A-","A","A+"}))</f>
        <v>D</v>
      </c>
      <c r="AO138" s="53" t="str">
        <f>IF(AB138="0","0",LOOKUP(AB138,{0,1,2,3,"3.5",4,5},{"F","D","C","B","A-","A","A+"}))</f>
        <v>B</v>
      </c>
      <c r="AP138" s="54">
        <f t="shared" si="92"/>
        <v>336</v>
      </c>
    </row>
    <row r="139" spans="1:42" ht="19.5" customHeight="1" x14ac:dyDescent="0.25">
      <c r="A139" s="86">
        <v>1137</v>
      </c>
      <c r="B139" s="87" t="s">
        <v>223</v>
      </c>
      <c r="C139" s="79">
        <v>37</v>
      </c>
      <c r="D139" s="79">
        <v>14</v>
      </c>
      <c r="E139" s="62">
        <f t="shared" si="84"/>
        <v>51</v>
      </c>
      <c r="F139" s="62">
        <f>IF(E139="0","0",LOOKUP(E139,{0,33,40,50,60,70,80},{0,1,2,3,"3.5",4,5}))</f>
        <v>3</v>
      </c>
      <c r="G139" s="59">
        <v>53</v>
      </c>
      <c r="H139" s="62">
        <f>IF(G139="0","0",LOOKUP(G139,{0,33,40,50,60,70,80},{0,1,2,3,"3.5",4,5}))</f>
        <v>3</v>
      </c>
      <c r="I139" s="79">
        <v>27</v>
      </c>
      <c r="J139" s="79">
        <v>16</v>
      </c>
      <c r="K139" s="62">
        <f t="shared" si="85"/>
        <v>43</v>
      </c>
      <c r="L139" s="62">
        <f>IF(K139="0","0",LOOKUP(K139,{0,25,30,37,45,52,60},{0,1,2,3,"3.5",4,5}))</f>
        <v>3</v>
      </c>
      <c r="M139" s="79">
        <v>20</v>
      </c>
      <c r="N139" s="79">
        <v>13</v>
      </c>
      <c r="O139" s="59">
        <f t="shared" si="86"/>
        <v>33</v>
      </c>
      <c r="P139" s="59">
        <f>IF(O139="0","0",LOOKUP(O139,{0,25,30,37,45,52,60},{0,1,2,3,"3.5",4,5}))</f>
        <v>2</v>
      </c>
      <c r="Q139" s="78">
        <v>0</v>
      </c>
      <c r="R139" s="78">
        <v>0</v>
      </c>
      <c r="S139" s="59">
        <f t="shared" si="87"/>
        <v>0</v>
      </c>
      <c r="T139" s="59">
        <f>IF(S139="0","0",LOOKUP(S139,{0,25,30,37,45,52,60},{0,1,2,3,"3.5",4,5}))</f>
        <v>0</v>
      </c>
      <c r="U139" s="79">
        <v>11</v>
      </c>
      <c r="V139" s="79">
        <v>11</v>
      </c>
      <c r="W139" s="59">
        <f t="shared" si="88"/>
        <v>0</v>
      </c>
      <c r="X139" s="59">
        <f>IF(W139="0","0",LOOKUP(W139,{0,25,30,37,45,52,60},{0,1,2,3,"3.5",4,5}))</f>
        <v>0</v>
      </c>
      <c r="Y139" s="79">
        <v>10</v>
      </c>
      <c r="Z139" s="79">
        <v>6</v>
      </c>
      <c r="AA139" s="59">
        <f t="shared" si="89"/>
        <v>0</v>
      </c>
      <c r="AB139" s="59">
        <f>IF(AA139="0","0",LOOKUP(AA139,{0,25,30,37,45,52,60},{0,1,2,3,"3.5",4,5}))</f>
        <v>0</v>
      </c>
      <c r="AC139" s="59" t="s">
        <v>785</v>
      </c>
      <c r="AD139" s="82">
        <f>IF(ISBLANK(X139)," ",IF(X139="0","0",LOOKUP(X139,{0,1,2,3,"3.5",4,5},{0,0,0,1,"1.5",2,3})))</f>
        <v>0</v>
      </c>
      <c r="AE139" s="77">
        <f t="shared" ref="AE139:AE140" si="95">IF(OR((F139=0),(H139=0),(L139=0),(P139=0),(T139=0),(AB139=0)),0,SUM(F139+H139+L139+P139+T139+AB139+AD139)/6)</f>
        <v>0</v>
      </c>
      <c r="AF139" s="82" t="str">
        <f t="shared" si="90"/>
        <v>F</v>
      </c>
      <c r="AG139" s="85" t="str">
        <f t="shared" si="91"/>
        <v>Fail</v>
      </c>
      <c r="AH139" s="40"/>
      <c r="AI139" s="53" t="str">
        <f>IF(F139="0","0",LOOKUP(F139,{0,1,2,3,"3.5",4,5},{"F","D","C","B","A-","A","A+"}))</f>
        <v>B</v>
      </c>
      <c r="AJ139" s="53" t="str">
        <f>IF(H139="0","0",LOOKUP(H139,{0,1,2,3,"3.5",4,5},{"F","D","C","B","A-","A","A+"}))</f>
        <v>B</v>
      </c>
      <c r="AK139" s="53" t="str">
        <f>IF(L139="0","0",LOOKUP(L139,{0,1,2,3,"3.5",4,5},{"F","D","C","B","A-","A","A+"}))</f>
        <v>B</v>
      </c>
      <c r="AL139" s="53" t="str">
        <f>IF(P139="0","0",LOOKUP(P139,{0,1,2,3,"3.5",4,5},{"F","D","C","B","A-","A","A+"}))</f>
        <v>C</v>
      </c>
      <c r="AM139" s="53" t="str">
        <f>IF(T139="0","0",LOOKUP(T139,{0,1,2,3,"3.5",4,5},{"F","D","C","B","A-","A","A+"}))</f>
        <v>F</v>
      </c>
      <c r="AN139" s="53" t="str">
        <f>IF(X139="0","0",LOOKUP(X139,{0,1,2,3,"3.5",4,5},{"F","D","C","B","A-","A","A+"}))</f>
        <v>F</v>
      </c>
      <c r="AO139" s="53" t="str">
        <f>IF(AB139="0","0",LOOKUP(AB139,{0,1,2,3,"3.5",4,5},{"F","D","C","B","A-","A","A+"}))</f>
        <v>F</v>
      </c>
      <c r="AP139" s="54">
        <f t="shared" si="92"/>
        <v>180</v>
      </c>
    </row>
    <row r="140" spans="1:42" ht="19.5" customHeight="1" x14ac:dyDescent="0.25">
      <c r="A140" s="86">
        <v>1138</v>
      </c>
      <c r="B140" s="87" t="s">
        <v>224</v>
      </c>
      <c r="C140" s="79">
        <v>32</v>
      </c>
      <c r="D140" s="79">
        <v>20</v>
      </c>
      <c r="E140" s="62">
        <f t="shared" si="84"/>
        <v>52</v>
      </c>
      <c r="F140" s="62">
        <f>IF(E140="0","0",LOOKUP(E140,{0,33,40,50,60,70,80},{0,1,2,3,"3.5",4,5}))</f>
        <v>3</v>
      </c>
      <c r="G140" s="59">
        <v>58</v>
      </c>
      <c r="H140" s="62">
        <f>IF(G140="0","0",LOOKUP(G140,{0,33,40,50,60,70,80},{0,1,2,3,"3.5",4,5}))</f>
        <v>3</v>
      </c>
      <c r="I140" s="79">
        <v>20</v>
      </c>
      <c r="J140" s="79">
        <v>16</v>
      </c>
      <c r="K140" s="62">
        <f t="shared" si="85"/>
        <v>36</v>
      </c>
      <c r="L140" s="62">
        <f>IF(K140="0","0",LOOKUP(K140,{0,25,30,37,45,52,60},{0,1,2,3,"3.5",4,5}))</f>
        <v>2</v>
      </c>
      <c r="M140" s="79">
        <v>23</v>
      </c>
      <c r="N140" s="79">
        <v>7</v>
      </c>
      <c r="O140" s="59">
        <f t="shared" si="86"/>
        <v>0</v>
      </c>
      <c r="P140" s="59">
        <f>IF(O140="0","0",LOOKUP(O140,{0,25,30,37,45,52,60},{0,1,2,3,"3.5",4,5}))</f>
        <v>0</v>
      </c>
      <c r="Q140" s="59">
        <v>14</v>
      </c>
      <c r="R140" s="59">
        <v>6</v>
      </c>
      <c r="S140" s="59">
        <f t="shared" si="87"/>
        <v>0</v>
      </c>
      <c r="T140" s="59">
        <f>IF(S140="0","0",LOOKUP(S140,{0,25,30,37,45,52,60},{0,1,2,3,"3.5",4,5}))</f>
        <v>0</v>
      </c>
      <c r="U140" s="79">
        <v>0</v>
      </c>
      <c r="V140" s="79">
        <v>0</v>
      </c>
      <c r="W140" s="59">
        <f t="shared" si="88"/>
        <v>0</v>
      </c>
      <c r="X140" s="59">
        <f>IF(W140="0","0",LOOKUP(W140,{0,25,30,37,45,52,60},{0,1,2,3,"3.5",4,5}))</f>
        <v>0</v>
      </c>
      <c r="Y140" s="79">
        <v>6</v>
      </c>
      <c r="Z140" s="79">
        <v>0</v>
      </c>
      <c r="AA140" s="59">
        <f t="shared" si="89"/>
        <v>0</v>
      </c>
      <c r="AB140" s="59">
        <f>IF(AA140="0","0",LOOKUP(AA140,{0,25,30,37,45,52,60},{0,1,2,3,"3.5",4,5}))</f>
        <v>0</v>
      </c>
      <c r="AC140" s="59" t="s">
        <v>785</v>
      </c>
      <c r="AD140" s="82">
        <f>IF(ISBLANK(X140)," ",IF(X140="0","0",LOOKUP(X140,{0,1,2,3,"3.5",4,5},{0,0,0,1,"1.5",2,3})))</f>
        <v>0</v>
      </c>
      <c r="AE140" s="77">
        <f t="shared" si="95"/>
        <v>0</v>
      </c>
      <c r="AF140" s="82" t="str">
        <f t="shared" si="90"/>
        <v>F</v>
      </c>
      <c r="AG140" s="85" t="str">
        <f t="shared" si="91"/>
        <v>Fail</v>
      </c>
      <c r="AH140" s="40"/>
      <c r="AI140" s="53" t="str">
        <f>IF(F140="0","0",LOOKUP(F140,{0,1,2,3,"3.5",4,5},{"F","D","C","B","A-","A","A+"}))</f>
        <v>B</v>
      </c>
      <c r="AJ140" s="53" t="str">
        <f>IF(H140="0","0",LOOKUP(H140,{0,1,2,3,"3.5",4,5},{"F","D","C","B","A-","A","A+"}))</f>
        <v>B</v>
      </c>
      <c r="AK140" s="53" t="str">
        <f>IF(L140="0","0",LOOKUP(L140,{0,1,2,3,"3.5",4,5},{"F","D","C","B","A-","A","A+"}))</f>
        <v>C</v>
      </c>
      <c r="AL140" s="53" t="str">
        <f>IF(P140="0","0",LOOKUP(P140,{0,1,2,3,"3.5",4,5},{"F","D","C","B","A-","A","A+"}))</f>
        <v>F</v>
      </c>
      <c r="AM140" s="53" t="str">
        <f>IF(T140="0","0",LOOKUP(T140,{0,1,2,3,"3.5",4,5},{"F","D","C","B","A-","A","A+"}))</f>
        <v>F</v>
      </c>
      <c r="AN140" s="53" t="str">
        <f>IF(X140="0","0",LOOKUP(X140,{0,1,2,3,"3.5",4,5},{"F","D","C","B","A-","A","A+"}))</f>
        <v>F</v>
      </c>
      <c r="AO140" s="53" t="str">
        <f>IF(AB140="0","0",LOOKUP(AB140,{0,1,2,3,"3.5",4,5},{"F","D","C","B","A-","A","A+"}))</f>
        <v>F</v>
      </c>
      <c r="AP140" s="54">
        <f t="shared" si="92"/>
        <v>146</v>
      </c>
    </row>
    <row r="141" spans="1:42" ht="19.5" customHeight="1" x14ac:dyDescent="0.25">
      <c r="A141" s="86">
        <v>1139</v>
      </c>
      <c r="B141" s="87" t="s">
        <v>225</v>
      </c>
      <c r="C141" s="79">
        <v>41</v>
      </c>
      <c r="D141" s="79">
        <v>23</v>
      </c>
      <c r="E141" s="62">
        <f t="shared" si="84"/>
        <v>64</v>
      </c>
      <c r="F141" s="62" t="str">
        <f>IF(E141="0","0",LOOKUP(E141,{0,33,40,50,60,70,80},{0,1,2,3,"3.5",4,5}))</f>
        <v>3.5</v>
      </c>
      <c r="G141" s="59">
        <v>65</v>
      </c>
      <c r="H141" s="62" t="str">
        <f>IF(G141="0","0",LOOKUP(G141,{0,33,40,50,60,70,80},{0,1,2,3,"3.5",4,5}))</f>
        <v>3.5</v>
      </c>
      <c r="I141" s="79">
        <v>21</v>
      </c>
      <c r="J141" s="79">
        <v>18</v>
      </c>
      <c r="K141" s="62">
        <f t="shared" si="85"/>
        <v>39</v>
      </c>
      <c r="L141" s="62">
        <f>IF(K141="0","0",LOOKUP(K141,{0,25,30,37,45,52,60},{0,1,2,3,"3.5",4,5}))</f>
        <v>3</v>
      </c>
      <c r="M141" s="79">
        <v>0</v>
      </c>
      <c r="N141" s="79">
        <v>0</v>
      </c>
      <c r="O141" s="59">
        <f t="shared" si="86"/>
        <v>0</v>
      </c>
      <c r="P141" s="59">
        <f>IF(O141="0","0",LOOKUP(O141,{0,25,30,37,45,52,60},{0,1,2,3,"3.5",4,5}))</f>
        <v>0</v>
      </c>
      <c r="Q141" s="78">
        <v>0</v>
      </c>
      <c r="R141" s="78">
        <v>0</v>
      </c>
      <c r="S141" s="59">
        <f t="shared" si="87"/>
        <v>0</v>
      </c>
      <c r="T141" s="59">
        <f>IF(S141="0","0",LOOKUP(S141,{0,25,30,37,45,52,60},{0,1,2,3,"3.5",4,5}))</f>
        <v>0</v>
      </c>
      <c r="U141" s="79">
        <v>3</v>
      </c>
      <c r="V141" s="79">
        <v>9</v>
      </c>
      <c r="W141" s="59">
        <f t="shared" si="88"/>
        <v>0</v>
      </c>
      <c r="X141" s="59">
        <f>IF(W141="0","0",LOOKUP(W141,{0,25,30,37,45,52,60},{0,1,2,3,"3.5",4,5}))</f>
        <v>0</v>
      </c>
      <c r="Y141" s="79">
        <v>0</v>
      </c>
      <c r="Z141" s="79">
        <v>0</v>
      </c>
      <c r="AA141" s="59">
        <f t="shared" si="89"/>
        <v>0</v>
      </c>
      <c r="AB141" s="59">
        <f>IF(AA141="0","0",LOOKUP(AA141,{0,25,30,37,45,52,60},{0,1,2,3,"3.5",4,5}))</f>
        <v>0</v>
      </c>
      <c r="AC141" s="59" t="s">
        <v>786</v>
      </c>
      <c r="AD141" s="82">
        <f>IF(ISBLANK(AB141)," ",IF(AB141="0","0",LOOKUP(AB141,{0,1,2,3,"3.5",4,5},{0,0,0,1,"1.5",2,3})))</f>
        <v>0</v>
      </c>
      <c r="AE141" s="77">
        <f t="shared" ref="AE141" si="96">IF(OR((F141=0),(H141=0),(L141=0),(P141=0),(T141=0),(X141=0)),0,SUM(F141+H141+L141+P141+T141+X141+AD141)/6)</f>
        <v>0</v>
      </c>
      <c r="AF141" s="82" t="str">
        <f t="shared" si="90"/>
        <v>F</v>
      </c>
      <c r="AG141" s="85" t="str">
        <f t="shared" si="91"/>
        <v>Fail</v>
      </c>
      <c r="AH141" s="40"/>
      <c r="AI141" s="53" t="str">
        <f>IF(F141="0","0",LOOKUP(F141,{0,1,2,3,"3.5",4,5},{"F","D","C","B","A-","A","A+"}))</f>
        <v>A-</v>
      </c>
      <c r="AJ141" s="53" t="str">
        <f>IF(H141="0","0",LOOKUP(H141,{0,1,2,3,"3.5",4,5},{"F","D","C","B","A-","A","A+"}))</f>
        <v>A-</v>
      </c>
      <c r="AK141" s="53" t="str">
        <f>IF(L141="0","0",LOOKUP(L141,{0,1,2,3,"3.5",4,5},{"F","D","C","B","A-","A","A+"}))</f>
        <v>B</v>
      </c>
      <c r="AL141" s="53" t="str">
        <f>IF(P141="0","0",LOOKUP(P141,{0,1,2,3,"3.5",4,5},{"F","D","C","B","A-","A","A+"}))</f>
        <v>F</v>
      </c>
      <c r="AM141" s="53" t="str">
        <f>IF(T141="0","0",LOOKUP(T141,{0,1,2,3,"3.5",4,5},{"F","D","C","B","A-","A","A+"}))</f>
        <v>F</v>
      </c>
      <c r="AN141" s="53" t="str">
        <f>IF(X141="0","0",LOOKUP(X141,{0,1,2,3,"3.5",4,5},{"F","D","C","B","A-","A","A+"}))</f>
        <v>F</v>
      </c>
      <c r="AO141" s="53" t="str">
        <f>IF(AB141="0","0",LOOKUP(AB141,{0,1,2,3,"3.5",4,5},{"F","D","C","B","A-","A","A+"}))</f>
        <v>F</v>
      </c>
      <c r="AP141" s="54">
        <f t="shared" si="92"/>
        <v>168</v>
      </c>
    </row>
    <row r="142" spans="1:42" ht="19.5" customHeight="1" x14ac:dyDescent="0.25">
      <c r="A142" s="86">
        <v>1140</v>
      </c>
      <c r="B142" s="87" t="s">
        <v>226</v>
      </c>
      <c r="C142" s="79">
        <v>40</v>
      </c>
      <c r="D142" s="79">
        <v>21</v>
      </c>
      <c r="E142" s="62">
        <f t="shared" si="84"/>
        <v>61</v>
      </c>
      <c r="F142" s="62" t="str">
        <f>IF(E142="0","0",LOOKUP(E142,{0,33,40,50,60,70,80},{0,1,2,3,"3.5",4,5}))</f>
        <v>3.5</v>
      </c>
      <c r="G142" s="59">
        <v>50</v>
      </c>
      <c r="H142" s="62">
        <f>IF(G142="0","0",LOOKUP(G142,{0,33,40,50,60,70,80},{0,1,2,3,"3.5",4,5}))</f>
        <v>3</v>
      </c>
      <c r="I142" s="79">
        <v>27</v>
      </c>
      <c r="J142" s="79">
        <v>14</v>
      </c>
      <c r="K142" s="62">
        <f t="shared" si="85"/>
        <v>41</v>
      </c>
      <c r="L142" s="62">
        <f>IF(K142="0","0",LOOKUP(K142,{0,25,30,37,45,52,60},{0,1,2,3,"3.5",4,5}))</f>
        <v>3</v>
      </c>
      <c r="M142" s="79">
        <v>30</v>
      </c>
      <c r="N142" s="79">
        <v>11</v>
      </c>
      <c r="O142" s="59">
        <f t="shared" si="86"/>
        <v>41</v>
      </c>
      <c r="P142" s="59">
        <f>IF(O142="0","0",LOOKUP(O142,{0,25,30,37,45,52,60},{0,1,2,3,"3.5",4,5}))</f>
        <v>3</v>
      </c>
      <c r="Q142" s="59">
        <v>17</v>
      </c>
      <c r="R142" s="59">
        <v>9</v>
      </c>
      <c r="S142" s="59">
        <f t="shared" si="87"/>
        <v>26</v>
      </c>
      <c r="T142" s="59">
        <f>IF(S142="0","0",LOOKUP(S142,{0,25,30,37,45,52,60},{0,1,2,3,"3.5",4,5}))</f>
        <v>1</v>
      </c>
      <c r="U142" s="79">
        <v>17</v>
      </c>
      <c r="V142" s="79">
        <v>13</v>
      </c>
      <c r="W142" s="59">
        <f t="shared" si="88"/>
        <v>30</v>
      </c>
      <c r="X142" s="59">
        <f>IF(W142="0","0",LOOKUP(W142,{0,25,30,37,45,52,60},{0,1,2,3,"3.5",4,5}))</f>
        <v>2</v>
      </c>
      <c r="Y142" s="79">
        <v>22</v>
      </c>
      <c r="Z142" s="79">
        <v>13</v>
      </c>
      <c r="AA142" s="59">
        <f t="shared" si="89"/>
        <v>35</v>
      </c>
      <c r="AB142" s="59">
        <f>IF(AA142="0","0",LOOKUP(AA142,{0,25,30,37,45,52,60},{0,1,2,3,"3.5",4,5}))</f>
        <v>2</v>
      </c>
      <c r="AC142" s="59" t="s">
        <v>785</v>
      </c>
      <c r="AD142" s="82">
        <f>IF(ISBLANK(X142)," ",IF(X142="0","0",LOOKUP(X142,{0,1,2,3,"3.5",4,5},{0,0,0,1,"1.5",2,3})))</f>
        <v>0</v>
      </c>
      <c r="AE142" s="77">
        <f t="shared" ref="AE142:AE146" si="97">IF(OR((F142=0),(H142=0),(L142=0),(P142=0),(T142=0),(AB142=0)),0,SUM(F142+H142+L142+P142+T142+AB142+AD142)/6)</f>
        <v>2.5833333333333335</v>
      </c>
      <c r="AF142" s="82" t="str">
        <f t="shared" si="90"/>
        <v>C</v>
      </c>
      <c r="AG142" s="85" t="str">
        <f t="shared" si="91"/>
        <v>Bellow Average Result</v>
      </c>
      <c r="AH142" s="40"/>
      <c r="AI142" s="53" t="str">
        <f>IF(F142="0","0",LOOKUP(F142,{0,1,2,3,"3.5",4,5},{"F","D","C","B","A-","A","A+"}))</f>
        <v>A-</v>
      </c>
      <c r="AJ142" s="53" t="str">
        <f>IF(H142="0","0",LOOKUP(H142,{0,1,2,3,"3.5",4,5},{"F","D","C","B","A-","A","A+"}))</f>
        <v>B</v>
      </c>
      <c r="AK142" s="53" t="str">
        <f>IF(L142="0","0",LOOKUP(L142,{0,1,2,3,"3.5",4,5},{"F","D","C","B","A-","A","A+"}))</f>
        <v>B</v>
      </c>
      <c r="AL142" s="53" t="str">
        <f>IF(P142="0","0",LOOKUP(P142,{0,1,2,3,"3.5",4,5},{"F","D","C","B","A-","A","A+"}))</f>
        <v>B</v>
      </c>
      <c r="AM142" s="53" t="str">
        <f>IF(T142="0","0",LOOKUP(T142,{0,1,2,3,"3.5",4,5},{"F","D","C","B","A-","A","A+"}))</f>
        <v>D</v>
      </c>
      <c r="AN142" s="53" t="str">
        <f>IF(X142="0","0",LOOKUP(X142,{0,1,2,3,"3.5",4,5},{"F","D","C","B","A-","A","A+"}))</f>
        <v>C</v>
      </c>
      <c r="AO142" s="53" t="str">
        <f>IF(AB142="0","0",LOOKUP(AB142,{0,1,2,3,"3.5",4,5},{"F","D","C","B","A-","A","A+"}))</f>
        <v>C</v>
      </c>
      <c r="AP142" s="54">
        <f t="shared" si="92"/>
        <v>284</v>
      </c>
    </row>
    <row r="143" spans="1:42" ht="19.5" customHeight="1" x14ac:dyDescent="0.25">
      <c r="A143" s="86">
        <v>1141</v>
      </c>
      <c r="B143" s="87" t="s">
        <v>227</v>
      </c>
      <c r="C143" s="79">
        <v>48</v>
      </c>
      <c r="D143" s="79">
        <v>19</v>
      </c>
      <c r="E143" s="62">
        <f t="shared" si="84"/>
        <v>67</v>
      </c>
      <c r="F143" s="62" t="str">
        <f>IF(E143="0","0",LOOKUP(E143,{0,33,40,50,60,70,80},{0,1,2,3,"3.5",4,5}))</f>
        <v>3.5</v>
      </c>
      <c r="G143" s="59">
        <v>62</v>
      </c>
      <c r="H143" s="62" t="str">
        <f>IF(G143="0","0",LOOKUP(G143,{0,33,40,50,60,70,80},{0,1,2,3,"3.5",4,5}))</f>
        <v>3.5</v>
      </c>
      <c r="I143" s="79">
        <v>35</v>
      </c>
      <c r="J143" s="79">
        <v>13</v>
      </c>
      <c r="K143" s="62">
        <f t="shared" si="85"/>
        <v>48</v>
      </c>
      <c r="L143" s="62" t="str">
        <f>IF(K143="0","0",LOOKUP(K143,{0,25,30,37,45,52,60},{0,1,2,3,"3.5",4,5}))</f>
        <v>3.5</v>
      </c>
      <c r="M143" s="79">
        <v>18</v>
      </c>
      <c r="N143" s="79">
        <v>7</v>
      </c>
      <c r="O143" s="59">
        <f t="shared" si="86"/>
        <v>0</v>
      </c>
      <c r="P143" s="59">
        <f>IF(O143="0","0",LOOKUP(O143,{0,25,30,37,45,52,60},{0,1,2,3,"3.5",4,5}))</f>
        <v>0</v>
      </c>
      <c r="Q143" s="59">
        <v>17</v>
      </c>
      <c r="R143" s="59">
        <v>13</v>
      </c>
      <c r="S143" s="59">
        <f t="shared" si="87"/>
        <v>30</v>
      </c>
      <c r="T143" s="59">
        <f>IF(S143="0","0",LOOKUP(S143,{0,25,30,37,45,52,60},{0,1,2,3,"3.5",4,5}))</f>
        <v>2</v>
      </c>
      <c r="U143" s="79">
        <v>10</v>
      </c>
      <c r="V143" s="79">
        <v>11</v>
      </c>
      <c r="W143" s="59">
        <f t="shared" si="88"/>
        <v>0</v>
      </c>
      <c r="X143" s="59">
        <f>IF(W143="0","0",LOOKUP(W143,{0,25,30,37,45,52,60},{0,1,2,3,"3.5",4,5}))</f>
        <v>0</v>
      </c>
      <c r="Y143" s="79">
        <v>12</v>
      </c>
      <c r="Z143" s="79">
        <v>9</v>
      </c>
      <c r="AA143" s="59">
        <f t="shared" si="89"/>
        <v>0</v>
      </c>
      <c r="AB143" s="59">
        <f>IF(AA143="0","0",LOOKUP(AA143,{0,25,30,37,45,52,60},{0,1,2,3,"3.5",4,5}))</f>
        <v>0</v>
      </c>
      <c r="AC143" s="59" t="s">
        <v>785</v>
      </c>
      <c r="AD143" s="82">
        <f>IF(ISBLANK(X143)," ",IF(X143="0","0",LOOKUP(X143,{0,1,2,3,"3.5",4,5},{0,0,0,1,"1.5",2,3})))</f>
        <v>0</v>
      </c>
      <c r="AE143" s="77">
        <f t="shared" si="97"/>
        <v>0</v>
      </c>
      <c r="AF143" s="82" t="str">
        <f t="shared" si="90"/>
        <v>F</v>
      </c>
      <c r="AG143" s="85" t="str">
        <f t="shared" si="91"/>
        <v>Fail</v>
      </c>
      <c r="AH143" s="40"/>
      <c r="AI143" s="53" t="str">
        <f>IF(F143="0","0",LOOKUP(F143,{0,1,2,3,"3.5",4,5},{"F","D","C","B","A-","A","A+"}))</f>
        <v>A-</v>
      </c>
      <c r="AJ143" s="53" t="str">
        <f>IF(H143="0","0",LOOKUP(H143,{0,1,2,3,"3.5",4,5},{"F","D","C","B","A-","A","A+"}))</f>
        <v>A-</v>
      </c>
      <c r="AK143" s="53" t="str">
        <f>IF(L143="0","0",LOOKUP(L143,{0,1,2,3,"3.5",4,5},{"F","D","C","B","A-","A","A+"}))</f>
        <v>A-</v>
      </c>
      <c r="AL143" s="53" t="str">
        <f>IF(P143="0","0",LOOKUP(P143,{0,1,2,3,"3.5",4,5},{"F","D","C","B","A-","A","A+"}))</f>
        <v>F</v>
      </c>
      <c r="AM143" s="53" t="str">
        <f>IF(T143="0","0",LOOKUP(T143,{0,1,2,3,"3.5",4,5},{"F","D","C","B","A-","A","A+"}))</f>
        <v>C</v>
      </c>
      <c r="AN143" s="53" t="str">
        <f>IF(X143="0","0",LOOKUP(X143,{0,1,2,3,"3.5",4,5},{"F","D","C","B","A-","A","A+"}))</f>
        <v>F</v>
      </c>
      <c r="AO143" s="53" t="str">
        <f>IF(AB143="0","0",LOOKUP(AB143,{0,1,2,3,"3.5",4,5},{"F","D","C","B","A-","A","A+"}))</f>
        <v>F</v>
      </c>
      <c r="AP143" s="54">
        <f t="shared" si="92"/>
        <v>207</v>
      </c>
    </row>
    <row r="144" spans="1:42" ht="19.5" customHeight="1" x14ac:dyDescent="0.25">
      <c r="A144" s="86">
        <v>1142</v>
      </c>
      <c r="B144" s="87" t="s">
        <v>228</v>
      </c>
      <c r="C144" s="79">
        <v>39</v>
      </c>
      <c r="D144" s="79">
        <v>21</v>
      </c>
      <c r="E144" s="62">
        <f t="shared" si="84"/>
        <v>60</v>
      </c>
      <c r="F144" s="62" t="str">
        <f>IF(E144="0","0",LOOKUP(E144,{0,33,40,50,60,70,80},{0,1,2,3,"3.5",4,5}))</f>
        <v>3.5</v>
      </c>
      <c r="G144" s="59">
        <v>46</v>
      </c>
      <c r="H144" s="62">
        <f>IF(G144="0","0",LOOKUP(G144,{0,33,40,50,60,70,80},{0,1,2,3,"3.5",4,5}))</f>
        <v>2</v>
      </c>
      <c r="I144" s="79">
        <v>32</v>
      </c>
      <c r="J144" s="79">
        <v>13</v>
      </c>
      <c r="K144" s="62">
        <f t="shared" si="85"/>
        <v>45</v>
      </c>
      <c r="L144" s="62" t="str">
        <f>IF(K144="0","0",LOOKUP(K144,{0,25,30,37,45,52,60},{0,1,2,3,"3.5",4,5}))</f>
        <v>3.5</v>
      </c>
      <c r="M144" s="79">
        <v>10</v>
      </c>
      <c r="N144" s="79">
        <v>11</v>
      </c>
      <c r="O144" s="59">
        <f t="shared" si="86"/>
        <v>0</v>
      </c>
      <c r="P144" s="59">
        <f>IF(O144="0","0",LOOKUP(O144,{0,25,30,37,45,52,60},{0,1,2,3,"3.5",4,5}))</f>
        <v>0</v>
      </c>
      <c r="Q144" s="78">
        <v>0</v>
      </c>
      <c r="R144" s="78">
        <v>0</v>
      </c>
      <c r="S144" s="59">
        <f t="shared" si="87"/>
        <v>0</v>
      </c>
      <c r="T144" s="59">
        <f>IF(S144="0","0",LOOKUP(S144,{0,25,30,37,45,52,60},{0,1,2,3,"3.5",4,5}))</f>
        <v>0</v>
      </c>
      <c r="U144" s="79">
        <v>6</v>
      </c>
      <c r="V144" s="79">
        <v>7</v>
      </c>
      <c r="W144" s="59">
        <f t="shared" si="88"/>
        <v>0</v>
      </c>
      <c r="X144" s="59">
        <f>IF(W144="0","0",LOOKUP(W144,{0,25,30,37,45,52,60},{0,1,2,3,"3.5",4,5}))</f>
        <v>0</v>
      </c>
      <c r="Y144" s="79">
        <v>0</v>
      </c>
      <c r="Z144" s="79">
        <v>15</v>
      </c>
      <c r="AA144" s="59">
        <f t="shared" si="89"/>
        <v>0</v>
      </c>
      <c r="AB144" s="59">
        <f>IF(AA144="0","0",LOOKUP(AA144,{0,25,30,37,45,52,60},{0,1,2,3,"3.5",4,5}))</f>
        <v>0</v>
      </c>
      <c r="AC144" s="59" t="s">
        <v>785</v>
      </c>
      <c r="AD144" s="82">
        <f>IF(ISBLANK(X144)," ",IF(X144="0","0",LOOKUP(X144,{0,1,2,3,"3.5",4,5},{0,0,0,1,"1.5",2,3})))</f>
        <v>0</v>
      </c>
      <c r="AE144" s="77">
        <f t="shared" si="97"/>
        <v>0</v>
      </c>
      <c r="AF144" s="82" t="str">
        <f t="shared" si="90"/>
        <v>F</v>
      </c>
      <c r="AG144" s="85" t="str">
        <f t="shared" si="91"/>
        <v>Fail</v>
      </c>
      <c r="AH144" s="40"/>
      <c r="AI144" s="53" t="str">
        <f>IF(F144="0","0",LOOKUP(F144,{0,1,2,3,"3.5",4,5},{"F","D","C","B","A-","A","A+"}))</f>
        <v>A-</v>
      </c>
      <c r="AJ144" s="53" t="str">
        <f>IF(H144="0","0",LOOKUP(H144,{0,1,2,3,"3.5",4,5},{"F","D","C","B","A-","A","A+"}))</f>
        <v>C</v>
      </c>
      <c r="AK144" s="53" t="str">
        <f>IF(L144="0","0",LOOKUP(L144,{0,1,2,3,"3.5",4,5},{"F","D","C","B","A-","A","A+"}))</f>
        <v>A-</v>
      </c>
      <c r="AL144" s="53" t="str">
        <f>IF(P144="0","0",LOOKUP(P144,{0,1,2,3,"3.5",4,5},{"F","D","C","B","A-","A","A+"}))</f>
        <v>F</v>
      </c>
      <c r="AM144" s="53" t="str">
        <f>IF(T144="0","0",LOOKUP(T144,{0,1,2,3,"3.5",4,5},{"F","D","C","B","A-","A","A+"}))</f>
        <v>F</v>
      </c>
      <c r="AN144" s="53" t="str">
        <f>IF(X144="0","0",LOOKUP(X144,{0,1,2,3,"3.5",4,5},{"F","D","C","B","A-","A","A+"}))</f>
        <v>F</v>
      </c>
      <c r="AO144" s="53" t="str">
        <f>IF(AB144="0","0",LOOKUP(AB144,{0,1,2,3,"3.5",4,5},{"F","D","C","B","A-","A","A+"}))</f>
        <v>F</v>
      </c>
      <c r="AP144" s="54">
        <f t="shared" si="92"/>
        <v>151</v>
      </c>
    </row>
    <row r="145" spans="1:42" ht="19.5" customHeight="1" x14ac:dyDescent="0.25">
      <c r="A145" s="86">
        <v>1143</v>
      </c>
      <c r="B145" s="87" t="s">
        <v>229</v>
      </c>
      <c r="C145" s="79">
        <v>45</v>
      </c>
      <c r="D145" s="79">
        <v>20</v>
      </c>
      <c r="E145" s="62">
        <f t="shared" si="84"/>
        <v>65</v>
      </c>
      <c r="F145" s="62" t="str">
        <f>IF(E145="0","0",LOOKUP(E145,{0,33,40,50,60,70,80},{0,1,2,3,"3.5",4,5}))</f>
        <v>3.5</v>
      </c>
      <c r="G145" s="59">
        <v>63</v>
      </c>
      <c r="H145" s="62" t="str">
        <f>IF(G145="0","0",LOOKUP(G145,{0,33,40,50,60,70,80},{0,1,2,3,"3.5",4,5}))</f>
        <v>3.5</v>
      </c>
      <c r="I145" s="79">
        <v>29</v>
      </c>
      <c r="J145" s="79">
        <v>12</v>
      </c>
      <c r="K145" s="62">
        <f t="shared" si="85"/>
        <v>41</v>
      </c>
      <c r="L145" s="62">
        <f>IF(K145="0","0",LOOKUP(K145,{0,25,30,37,45,52,60},{0,1,2,3,"3.5",4,5}))</f>
        <v>3</v>
      </c>
      <c r="M145" s="79">
        <v>18</v>
      </c>
      <c r="N145" s="79">
        <v>7</v>
      </c>
      <c r="O145" s="59">
        <f t="shared" si="86"/>
        <v>0</v>
      </c>
      <c r="P145" s="59">
        <f>IF(O145="0","0",LOOKUP(O145,{0,25,30,37,45,52,60},{0,1,2,3,"3.5",4,5}))</f>
        <v>0</v>
      </c>
      <c r="Q145" s="78">
        <v>0</v>
      </c>
      <c r="R145" s="78">
        <v>0</v>
      </c>
      <c r="S145" s="59">
        <f t="shared" si="87"/>
        <v>0</v>
      </c>
      <c r="T145" s="59">
        <f>IF(S145="0","0",LOOKUP(S145,{0,25,30,37,45,52,60},{0,1,2,3,"3.5",4,5}))</f>
        <v>0</v>
      </c>
      <c r="U145" s="79">
        <v>4</v>
      </c>
      <c r="V145" s="79">
        <v>9</v>
      </c>
      <c r="W145" s="59">
        <f t="shared" si="88"/>
        <v>0</v>
      </c>
      <c r="X145" s="59">
        <f>IF(W145="0","0",LOOKUP(W145,{0,25,30,37,45,52,60},{0,1,2,3,"3.5",4,5}))</f>
        <v>0</v>
      </c>
      <c r="Y145" s="79">
        <v>4</v>
      </c>
      <c r="Z145" s="79">
        <v>9</v>
      </c>
      <c r="AA145" s="59">
        <f t="shared" si="89"/>
        <v>0</v>
      </c>
      <c r="AB145" s="59">
        <f>IF(AA145="0","0",LOOKUP(AA145,{0,25,30,37,45,52,60},{0,1,2,3,"3.5",4,5}))</f>
        <v>0</v>
      </c>
      <c r="AC145" s="59" t="s">
        <v>785</v>
      </c>
      <c r="AD145" s="82">
        <f>IF(ISBLANK(X145)," ",IF(X145="0","0",LOOKUP(X145,{0,1,2,3,"3.5",4,5},{0,0,0,1,"1.5",2,3})))</f>
        <v>0</v>
      </c>
      <c r="AE145" s="77">
        <f t="shared" si="97"/>
        <v>0</v>
      </c>
      <c r="AF145" s="82" t="str">
        <f t="shared" si="90"/>
        <v>F</v>
      </c>
      <c r="AG145" s="85" t="str">
        <f t="shared" si="91"/>
        <v>Fail</v>
      </c>
      <c r="AH145" s="40"/>
      <c r="AI145" s="53" t="str">
        <f>IF(F145="0","0",LOOKUP(F145,{0,1,2,3,"3.5",4,5},{"F","D","C","B","A-","A","A+"}))</f>
        <v>A-</v>
      </c>
      <c r="AJ145" s="53" t="str">
        <f>IF(H145="0","0",LOOKUP(H145,{0,1,2,3,"3.5",4,5},{"F","D","C","B","A-","A","A+"}))</f>
        <v>A-</v>
      </c>
      <c r="AK145" s="53" t="str">
        <f>IF(L145="0","0",LOOKUP(L145,{0,1,2,3,"3.5",4,5},{"F","D","C","B","A-","A","A+"}))</f>
        <v>B</v>
      </c>
      <c r="AL145" s="53" t="str">
        <f>IF(P145="0","0",LOOKUP(P145,{0,1,2,3,"3.5",4,5},{"F","D","C","B","A-","A","A+"}))</f>
        <v>F</v>
      </c>
      <c r="AM145" s="53" t="str">
        <f>IF(T145="0","0",LOOKUP(T145,{0,1,2,3,"3.5",4,5},{"F","D","C","B","A-","A","A+"}))</f>
        <v>F</v>
      </c>
      <c r="AN145" s="53" t="str">
        <f>IF(X145="0","0",LOOKUP(X145,{0,1,2,3,"3.5",4,5},{"F","D","C","B","A-","A","A+"}))</f>
        <v>F</v>
      </c>
      <c r="AO145" s="53" t="str">
        <f>IF(AB145="0","0",LOOKUP(AB145,{0,1,2,3,"3.5",4,5},{"F","D","C","B","A-","A","A+"}))</f>
        <v>F</v>
      </c>
      <c r="AP145" s="54">
        <f t="shared" si="92"/>
        <v>169</v>
      </c>
    </row>
    <row r="146" spans="1:42" ht="19.5" customHeight="1" x14ac:dyDescent="0.25">
      <c r="A146" s="86">
        <v>1144</v>
      </c>
      <c r="B146" s="87" t="s">
        <v>230</v>
      </c>
      <c r="C146" s="79">
        <v>47</v>
      </c>
      <c r="D146" s="79">
        <v>24</v>
      </c>
      <c r="E146" s="62">
        <f t="shared" si="84"/>
        <v>71</v>
      </c>
      <c r="F146" s="62">
        <f>IF(E146="0","0",LOOKUP(E146,{0,33,40,50,60,70,80},{0,1,2,3,"3.5",4,5}))</f>
        <v>4</v>
      </c>
      <c r="G146" s="59">
        <v>48</v>
      </c>
      <c r="H146" s="62">
        <f>IF(G146="0","0",LOOKUP(G146,{0,33,40,50,60,70,80},{0,1,2,3,"3.5",4,5}))</f>
        <v>2</v>
      </c>
      <c r="I146" s="79">
        <v>21</v>
      </c>
      <c r="J146" s="79">
        <v>14</v>
      </c>
      <c r="K146" s="62">
        <f t="shared" si="85"/>
        <v>35</v>
      </c>
      <c r="L146" s="62">
        <f>IF(K146="0","0",LOOKUP(K146,{0,25,30,37,45,52,60},{0,1,2,3,"3.5",4,5}))</f>
        <v>2</v>
      </c>
      <c r="M146" s="79">
        <v>22</v>
      </c>
      <c r="N146" s="79">
        <v>14</v>
      </c>
      <c r="O146" s="59">
        <f t="shared" si="86"/>
        <v>36</v>
      </c>
      <c r="P146" s="59">
        <f>IF(O146="0","0",LOOKUP(O146,{0,25,30,37,45,52,60},{0,1,2,3,"3.5",4,5}))</f>
        <v>2</v>
      </c>
      <c r="Q146" s="59">
        <v>19</v>
      </c>
      <c r="R146" s="59">
        <v>9</v>
      </c>
      <c r="S146" s="59">
        <f t="shared" si="87"/>
        <v>28</v>
      </c>
      <c r="T146" s="59">
        <f>IF(S146="0","0",LOOKUP(S146,{0,25,30,37,45,52,60},{0,1,2,3,"3.5",4,5}))</f>
        <v>1</v>
      </c>
      <c r="U146" s="79">
        <v>7</v>
      </c>
      <c r="V146" s="79">
        <v>11</v>
      </c>
      <c r="W146" s="59">
        <f t="shared" si="88"/>
        <v>0</v>
      </c>
      <c r="X146" s="59">
        <f>IF(W146="0","0",LOOKUP(W146,{0,25,30,37,45,52,60},{0,1,2,3,"3.5",4,5}))</f>
        <v>0</v>
      </c>
      <c r="Y146" s="79">
        <v>12</v>
      </c>
      <c r="Z146" s="79">
        <v>14</v>
      </c>
      <c r="AA146" s="59">
        <f t="shared" si="89"/>
        <v>0</v>
      </c>
      <c r="AB146" s="59">
        <f>IF(AA146="0","0",LOOKUP(AA146,{0,25,30,37,45,52,60},{0,1,2,3,"3.5",4,5}))</f>
        <v>0</v>
      </c>
      <c r="AC146" s="59" t="s">
        <v>785</v>
      </c>
      <c r="AD146" s="82">
        <f>IF(ISBLANK(X146)," ",IF(X146="0","0",LOOKUP(X146,{0,1,2,3,"3.5",4,5},{0,0,0,1,"1.5",2,3})))</f>
        <v>0</v>
      </c>
      <c r="AE146" s="77">
        <f t="shared" si="97"/>
        <v>0</v>
      </c>
      <c r="AF146" s="82" t="str">
        <f t="shared" si="90"/>
        <v>F</v>
      </c>
      <c r="AG146" s="85" t="str">
        <f t="shared" si="91"/>
        <v>Fail</v>
      </c>
      <c r="AH146" s="40"/>
      <c r="AI146" s="53" t="str">
        <f>IF(F146="0","0",LOOKUP(F146,{0,1,2,3,"3.5",4,5},{"F","D","C","B","A-","A","A+"}))</f>
        <v>A</v>
      </c>
      <c r="AJ146" s="53" t="str">
        <f>IF(H146="0","0",LOOKUP(H146,{0,1,2,3,"3.5",4,5},{"F","D","C","B","A-","A","A+"}))</f>
        <v>C</v>
      </c>
      <c r="AK146" s="53" t="str">
        <f>IF(L146="0","0",LOOKUP(L146,{0,1,2,3,"3.5",4,5},{"F","D","C","B","A-","A","A+"}))</f>
        <v>C</v>
      </c>
      <c r="AL146" s="53" t="str">
        <f>IF(P146="0","0",LOOKUP(P146,{0,1,2,3,"3.5",4,5},{"F","D","C","B","A-","A","A+"}))</f>
        <v>C</v>
      </c>
      <c r="AM146" s="53" t="str">
        <f>IF(T146="0","0",LOOKUP(T146,{0,1,2,3,"3.5",4,5},{"F","D","C","B","A-","A","A+"}))</f>
        <v>D</v>
      </c>
      <c r="AN146" s="53" t="str">
        <f>IF(X146="0","0",LOOKUP(X146,{0,1,2,3,"3.5",4,5},{"F","D","C","B","A-","A","A+"}))</f>
        <v>F</v>
      </c>
      <c r="AO146" s="53" t="str">
        <f>IF(AB146="0","0",LOOKUP(AB146,{0,1,2,3,"3.5",4,5},{"F","D","C","B","A-","A","A+"}))</f>
        <v>F</v>
      </c>
      <c r="AP146" s="54">
        <f t="shared" si="92"/>
        <v>218</v>
      </c>
    </row>
    <row r="147" spans="1:42" ht="19.5" customHeight="1" x14ac:dyDescent="0.25">
      <c r="A147" s="86">
        <v>1145</v>
      </c>
      <c r="B147" s="87" t="s">
        <v>231</v>
      </c>
      <c r="C147" s="79">
        <v>45</v>
      </c>
      <c r="D147" s="79">
        <v>21</v>
      </c>
      <c r="E147" s="62">
        <f t="shared" si="84"/>
        <v>66</v>
      </c>
      <c r="F147" s="62" t="str">
        <f>IF(E147="0","0",LOOKUP(E147,{0,33,40,50,60,70,80},{0,1,2,3,"3.5",4,5}))</f>
        <v>3.5</v>
      </c>
      <c r="G147" s="59">
        <v>66</v>
      </c>
      <c r="H147" s="62" t="str">
        <f>IF(G147="0","0",LOOKUP(G147,{0,33,40,50,60,70,80},{0,1,2,3,"3.5",4,5}))</f>
        <v>3.5</v>
      </c>
      <c r="I147" s="79">
        <v>31</v>
      </c>
      <c r="J147" s="79">
        <v>16</v>
      </c>
      <c r="K147" s="62">
        <f t="shared" si="85"/>
        <v>47</v>
      </c>
      <c r="L147" s="62" t="str">
        <f>IF(K147="0","0",LOOKUP(K147,{0,25,30,37,45,52,60},{0,1,2,3,"3.5",4,5}))</f>
        <v>3.5</v>
      </c>
      <c r="M147" s="79">
        <v>24</v>
      </c>
      <c r="N147" s="79">
        <v>14</v>
      </c>
      <c r="O147" s="59">
        <f t="shared" si="86"/>
        <v>38</v>
      </c>
      <c r="P147" s="59">
        <f>IF(O147="0","0",LOOKUP(O147,{0,25,30,37,45,52,60},{0,1,2,3,"3.5",4,5}))</f>
        <v>3</v>
      </c>
      <c r="Q147" s="59">
        <v>24</v>
      </c>
      <c r="R147" s="59">
        <v>8</v>
      </c>
      <c r="S147" s="59">
        <f t="shared" si="87"/>
        <v>32</v>
      </c>
      <c r="T147" s="59">
        <f>IF(S147="0","0",LOOKUP(S147,{0,25,30,37,45,52,60},{0,1,2,3,"3.5",4,5}))</f>
        <v>2</v>
      </c>
      <c r="U147" s="79">
        <v>21</v>
      </c>
      <c r="V147" s="79">
        <v>11</v>
      </c>
      <c r="W147" s="59">
        <f t="shared" si="88"/>
        <v>32</v>
      </c>
      <c r="X147" s="59">
        <f>IF(W147="0","0",LOOKUP(W147,{0,25,30,37,45,52,60},{0,1,2,3,"3.5",4,5}))</f>
        <v>2</v>
      </c>
      <c r="Y147" s="79">
        <v>14</v>
      </c>
      <c r="Z147" s="79">
        <v>14</v>
      </c>
      <c r="AA147" s="59">
        <f t="shared" si="89"/>
        <v>28</v>
      </c>
      <c r="AB147" s="59">
        <f>IF(AA147="0","0",LOOKUP(AA147,{0,25,30,37,45,52,60},{0,1,2,3,"3.5",4,5}))</f>
        <v>1</v>
      </c>
      <c r="AC147" s="59" t="s">
        <v>786</v>
      </c>
      <c r="AD147" s="82">
        <f>IF(ISBLANK(AB147)," ",IF(AB147="0","0",LOOKUP(AB147,{0,1,2,3,"3.5",4,5},{0,0,0,1,"1.5",2,3})))</f>
        <v>0</v>
      </c>
      <c r="AE147" s="77">
        <f t="shared" ref="AE147" si="98">IF(OR((F147=0),(H147=0),(L147=0),(P147=0),(T147=0),(X147=0)),0,SUM(F147+H147+L147+P147+T147+X147+AD147)/6)</f>
        <v>2.9166666666666665</v>
      </c>
      <c r="AF147" s="82" t="str">
        <f t="shared" si="90"/>
        <v>C</v>
      </c>
      <c r="AG147" s="85" t="str">
        <f t="shared" si="91"/>
        <v>Bellow Average Result</v>
      </c>
      <c r="AH147" s="40"/>
      <c r="AI147" s="53" t="str">
        <f>IF(F147="0","0",LOOKUP(F147,{0,1,2,3,"3.5",4,5},{"F","D","C","B","A-","A","A+"}))</f>
        <v>A-</v>
      </c>
      <c r="AJ147" s="53" t="str">
        <f>IF(H147="0","0",LOOKUP(H147,{0,1,2,3,"3.5",4,5},{"F","D","C","B","A-","A","A+"}))</f>
        <v>A-</v>
      </c>
      <c r="AK147" s="53" t="str">
        <f>IF(L147="0","0",LOOKUP(L147,{0,1,2,3,"3.5",4,5},{"F","D","C","B","A-","A","A+"}))</f>
        <v>A-</v>
      </c>
      <c r="AL147" s="53" t="str">
        <f>IF(P147="0","0",LOOKUP(P147,{0,1,2,3,"3.5",4,5},{"F","D","C","B","A-","A","A+"}))</f>
        <v>B</v>
      </c>
      <c r="AM147" s="53" t="str">
        <f>IF(T147="0","0",LOOKUP(T147,{0,1,2,3,"3.5",4,5},{"F","D","C","B","A-","A","A+"}))</f>
        <v>C</v>
      </c>
      <c r="AN147" s="53" t="str">
        <f>IF(X147="0","0",LOOKUP(X147,{0,1,2,3,"3.5",4,5},{"F","D","C","B","A-","A","A+"}))</f>
        <v>C</v>
      </c>
      <c r="AO147" s="53" t="str">
        <f>IF(AB147="0","0",LOOKUP(AB147,{0,1,2,3,"3.5",4,5},{"F","D","C","B","A-","A","A+"}))</f>
        <v>D</v>
      </c>
      <c r="AP147" s="54">
        <f t="shared" si="92"/>
        <v>309</v>
      </c>
    </row>
    <row r="148" spans="1:42" ht="19.5" customHeight="1" x14ac:dyDescent="0.25">
      <c r="A148" s="86">
        <v>1146</v>
      </c>
      <c r="B148" s="87" t="s">
        <v>232</v>
      </c>
      <c r="C148" s="79">
        <v>45</v>
      </c>
      <c r="D148" s="79">
        <v>21</v>
      </c>
      <c r="E148" s="62">
        <f t="shared" si="84"/>
        <v>66</v>
      </c>
      <c r="F148" s="62" t="str">
        <f>IF(E148="0","0",LOOKUP(E148,{0,33,40,50,60,70,80},{0,1,2,3,"3.5",4,5}))</f>
        <v>3.5</v>
      </c>
      <c r="G148" s="59">
        <v>57</v>
      </c>
      <c r="H148" s="62">
        <f>IF(G148="0","0",LOOKUP(G148,{0,33,40,50,60,70,80},{0,1,2,3,"3.5",4,5}))</f>
        <v>3</v>
      </c>
      <c r="I148" s="79">
        <v>25</v>
      </c>
      <c r="J148" s="79">
        <v>18</v>
      </c>
      <c r="K148" s="62">
        <f t="shared" si="85"/>
        <v>43</v>
      </c>
      <c r="L148" s="62">
        <f>IF(K148="0","0",LOOKUP(K148,{0,25,30,37,45,52,60},{0,1,2,3,"3.5",4,5}))</f>
        <v>3</v>
      </c>
      <c r="M148" s="79">
        <v>20</v>
      </c>
      <c r="N148" s="79">
        <v>12</v>
      </c>
      <c r="O148" s="59">
        <f t="shared" si="86"/>
        <v>32</v>
      </c>
      <c r="P148" s="59">
        <f>IF(O148="0","0",LOOKUP(O148,{0,25,30,37,45,52,60},{0,1,2,3,"3.5",4,5}))</f>
        <v>2</v>
      </c>
      <c r="Q148" s="59">
        <v>29</v>
      </c>
      <c r="R148" s="59">
        <v>12</v>
      </c>
      <c r="S148" s="59">
        <f t="shared" si="87"/>
        <v>41</v>
      </c>
      <c r="T148" s="59">
        <f>IF(S148="0","0",LOOKUP(S148,{0,25,30,37,45,52,60},{0,1,2,3,"3.5",4,5}))</f>
        <v>3</v>
      </c>
      <c r="U148" s="79">
        <v>9</v>
      </c>
      <c r="V148" s="79">
        <v>11</v>
      </c>
      <c r="W148" s="59">
        <f t="shared" si="88"/>
        <v>0</v>
      </c>
      <c r="X148" s="59">
        <f>IF(W148="0","0",LOOKUP(W148,{0,25,30,37,45,52,60},{0,1,2,3,"3.5",4,5}))</f>
        <v>0</v>
      </c>
      <c r="Y148" s="79">
        <v>12</v>
      </c>
      <c r="Z148" s="79">
        <v>6</v>
      </c>
      <c r="AA148" s="59">
        <f t="shared" si="89"/>
        <v>0</v>
      </c>
      <c r="AB148" s="59">
        <f>IF(AA148="0","0",LOOKUP(AA148,{0,25,30,37,45,52,60},{0,1,2,3,"3.5",4,5}))</f>
        <v>0</v>
      </c>
      <c r="AC148" s="59" t="s">
        <v>785</v>
      </c>
      <c r="AD148" s="82">
        <f>IF(ISBLANK(X148)," ",IF(X148="0","0",LOOKUP(X148,{0,1,2,3,"3.5",4,5},{0,0,0,1,"1.5",2,3})))</f>
        <v>0</v>
      </c>
      <c r="AE148" s="77">
        <f t="shared" ref="AE148:AE152" si="99">IF(OR((F148=0),(H148=0),(L148=0),(P148=0),(T148=0),(AB148=0)),0,SUM(F148+H148+L148+P148+T148+AB148+AD148)/6)</f>
        <v>0</v>
      </c>
      <c r="AF148" s="82" t="str">
        <f t="shared" si="90"/>
        <v>F</v>
      </c>
      <c r="AG148" s="85" t="str">
        <f t="shared" si="91"/>
        <v>Fail</v>
      </c>
      <c r="AH148" s="40"/>
      <c r="AI148" s="53" t="str">
        <f>IF(F148="0","0",LOOKUP(F148,{0,1,2,3,"3.5",4,5},{"F","D","C","B","A-","A","A+"}))</f>
        <v>A-</v>
      </c>
      <c r="AJ148" s="53" t="str">
        <f>IF(H148="0","0",LOOKUP(H148,{0,1,2,3,"3.5",4,5},{"F","D","C","B","A-","A","A+"}))</f>
        <v>B</v>
      </c>
      <c r="AK148" s="53" t="str">
        <f>IF(L148="0","0",LOOKUP(L148,{0,1,2,3,"3.5",4,5},{"F","D","C","B","A-","A","A+"}))</f>
        <v>B</v>
      </c>
      <c r="AL148" s="53" t="str">
        <f>IF(P148="0","0",LOOKUP(P148,{0,1,2,3,"3.5",4,5},{"F","D","C","B","A-","A","A+"}))</f>
        <v>C</v>
      </c>
      <c r="AM148" s="53" t="str">
        <f>IF(T148="0","0",LOOKUP(T148,{0,1,2,3,"3.5",4,5},{"F","D","C","B","A-","A","A+"}))</f>
        <v>B</v>
      </c>
      <c r="AN148" s="53" t="str">
        <f>IF(X148="0","0",LOOKUP(X148,{0,1,2,3,"3.5",4,5},{"F","D","C","B","A-","A","A+"}))</f>
        <v>F</v>
      </c>
      <c r="AO148" s="53" t="str">
        <f>IF(AB148="0","0",LOOKUP(AB148,{0,1,2,3,"3.5",4,5},{"F","D","C","B","A-","A","A+"}))</f>
        <v>F</v>
      </c>
      <c r="AP148" s="54">
        <f t="shared" si="92"/>
        <v>239</v>
      </c>
    </row>
    <row r="149" spans="1:42" ht="19.5" customHeight="1" x14ac:dyDescent="0.25">
      <c r="A149" s="86">
        <v>1147</v>
      </c>
      <c r="B149" s="87" t="s">
        <v>233</v>
      </c>
      <c r="C149" s="79">
        <v>48</v>
      </c>
      <c r="D149" s="79">
        <v>24</v>
      </c>
      <c r="E149" s="62">
        <f t="shared" si="84"/>
        <v>72</v>
      </c>
      <c r="F149" s="62">
        <f>IF(E149="0","0",LOOKUP(E149,{0,33,40,50,60,70,80},{0,1,2,3,"3.5",4,5}))</f>
        <v>4</v>
      </c>
      <c r="G149" s="59">
        <v>48</v>
      </c>
      <c r="H149" s="62">
        <f>IF(G149="0","0",LOOKUP(G149,{0,33,40,50,60,70,80},{0,1,2,3,"3.5",4,5}))</f>
        <v>2</v>
      </c>
      <c r="I149" s="79">
        <v>29</v>
      </c>
      <c r="J149" s="79">
        <v>18</v>
      </c>
      <c r="K149" s="62">
        <f t="shared" si="85"/>
        <v>47</v>
      </c>
      <c r="L149" s="62" t="str">
        <f>IF(K149="0","0",LOOKUP(K149,{0,25,30,37,45,52,60},{0,1,2,3,"3.5",4,5}))</f>
        <v>3.5</v>
      </c>
      <c r="M149" s="79">
        <v>25</v>
      </c>
      <c r="N149" s="79">
        <v>13</v>
      </c>
      <c r="O149" s="59">
        <f t="shared" si="86"/>
        <v>38</v>
      </c>
      <c r="P149" s="59">
        <f>IF(O149="0","0",LOOKUP(O149,{0,25,30,37,45,52,60},{0,1,2,3,"3.5",4,5}))</f>
        <v>3</v>
      </c>
      <c r="Q149" s="78">
        <v>0</v>
      </c>
      <c r="R149" s="78">
        <v>0</v>
      </c>
      <c r="S149" s="59">
        <f t="shared" si="87"/>
        <v>0</v>
      </c>
      <c r="T149" s="59">
        <f>IF(S149="0","0",LOOKUP(S149,{0,25,30,37,45,52,60},{0,1,2,3,"3.5",4,5}))</f>
        <v>0</v>
      </c>
      <c r="U149" s="79">
        <v>0</v>
      </c>
      <c r="V149" s="79">
        <v>0</v>
      </c>
      <c r="W149" s="59">
        <f t="shared" si="88"/>
        <v>0</v>
      </c>
      <c r="X149" s="59">
        <f>IF(W149="0","0",LOOKUP(W149,{0,25,30,37,45,52,60},{0,1,2,3,"3.5",4,5}))</f>
        <v>0</v>
      </c>
      <c r="Y149" s="79">
        <v>17</v>
      </c>
      <c r="Z149" s="79">
        <v>16</v>
      </c>
      <c r="AA149" s="59">
        <f t="shared" si="89"/>
        <v>33</v>
      </c>
      <c r="AB149" s="59">
        <f>IF(AA149="0","0",LOOKUP(AA149,{0,25,30,37,45,52,60},{0,1,2,3,"3.5",4,5}))</f>
        <v>2</v>
      </c>
      <c r="AC149" s="59" t="s">
        <v>785</v>
      </c>
      <c r="AD149" s="82">
        <f>IF(ISBLANK(X149)," ",IF(X149="0","0",LOOKUP(X149,{0,1,2,3,"3.5",4,5},{0,0,0,1,"1.5",2,3})))</f>
        <v>0</v>
      </c>
      <c r="AE149" s="77">
        <f t="shared" si="99"/>
        <v>0</v>
      </c>
      <c r="AF149" s="82" t="str">
        <f t="shared" si="90"/>
        <v>F</v>
      </c>
      <c r="AG149" s="85" t="str">
        <f t="shared" si="91"/>
        <v>Fail</v>
      </c>
      <c r="AH149" s="40"/>
      <c r="AI149" s="53" t="str">
        <f>IF(F149="0","0",LOOKUP(F149,{0,1,2,3,"3.5",4,5},{"F","D","C","B","A-","A","A+"}))</f>
        <v>A</v>
      </c>
      <c r="AJ149" s="53" t="str">
        <f>IF(H149="0","0",LOOKUP(H149,{0,1,2,3,"3.5",4,5},{"F","D","C","B","A-","A","A+"}))</f>
        <v>C</v>
      </c>
      <c r="AK149" s="53" t="str">
        <f>IF(L149="0","0",LOOKUP(L149,{0,1,2,3,"3.5",4,5},{"F","D","C","B","A-","A","A+"}))</f>
        <v>A-</v>
      </c>
      <c r="AL149" s="53" t="str">
        <f>IF(P149="0","0",LOOKUP(P149,{0,1,2,3,"3.5",4,5},{"F","D","C","B","A-","A","A+"}))</f>
        <v>B</v>
      </c>
      <c r="AM149" s="53" t="str">
        <f>IF(T149="0","0",LOOKUP(T149,{0,1,2,3,"3.5",4,5},{"F","D","C","B","A-","A","A+"}))</f>
        <v>F</v>
      </c>
      <c r="AN149" s="53" t="str">
        <f>IF(X149="0","0",LOOKUP(X149,{0,1,2,3,"3.5",4,5},{"F","D","C","B","A-","A","A+"}))</f>
        <v>F</v>
      </c>
      <c r="AO149" s="53" t="str">
        <f>IF(AB149="0","0",LOOKUP(AB149,{0,1,2,3,"3.5",4,5},{"F","D","C","B","A-","A","A+"}))</f>
        <v>C</v>
      </c>
      <c r="AP149" s="54">
        <f t="shared" si="92"/>
        <v>238</v>
      </c>
    </row>
    <row r="150" spans="1:42" ht="19.5" customHeight="1" x14ac:dyDescent="0.25">
      <c r="A150" s="86">
        <v>1148</v>
      </c>
      <c r="B150" s="87" t="s">
        <v>234</v>
      </c>
      <c r="C150" s="79">
        <v>56</v>
      </c>
      <c r="D150" s="79">
        <v>23</v>
      </c>
      <c r="E150" s="62">
        <f t="shared" si="84"/>
        <v>79</v>
      </c>
      <c r="F150" s="62">
        <f>IF(E150="0","0",LOOKUP(E150,{0,33,40,50,60,70,80},{0,1,2,3,"3.5",4,5}))</f>
        <v>4</v>
      </c>
      <c r="G150" s="59">
        <v>50</v>
      </c>
      <c r="H150" s="62">
        <f>IF(G150="0","0",LOOKUP(G150,{0,33,40,50,60,70,80},{0,1,2,3,"3.5",4,5}))</f>
        <v>3</v>
      </c>
      <c r="I150" s="79">
        <v>34</v>
      </c>
      <c r="J150" s="79">
        <v>19</v>
      </c>
      <c r="K150" s="62">
        <f t="shared" si="85"/>
        <v>53</v>
      </c>
      <c r="L150" s="62">
        <f>IF(K150="0","0",LOOKUP(K150,{0,25,30,37,45,52,60},{0,1,2,3,"3.5",4,5}))</f>
        <v>4</v>
      </c>
      <c r="M150" s="79">
        <v>18</v>
      </c>
      <c r="N150" s="79">
        <v>14</v>
      </c>
      <c r="O150" s="59">
        <f t="shared" si="86"/>
        <v>32</v>
      </c>
      <c r="P150" s="59">
        <f>IF(O150="0","0",LOOKUP(O150,{0,25,30,37,45,52,60},{0,1,2,3,"3.5",4,5}))</f>
        <v>2</v>
      </c>
      <c r="Q150" s="59">
        <v>22</v>
      </c>
      <c r="R150" s="59">
        <v>10</v>
      </c>
      <c r="S150" s="59">
        <f t="shared" si="87"/>
        <v>32</v>
      </c>
      <c r="T150" s="59">
        <f>IF(S150="0","0",LOOKUP(S150,{0,25,30,37,45,52,60},{0,1,2,3,"3.5",4,5}))</f>
        <v>2</v>
      </c>
      <c r="U150" s="79">
        <v>14</v>
      </c>
      <c r="V150" s="79">
        <v>10</v>
      </c>
      <c r="W150" s="59">
        <f t="shared" si="88"/>
        <v>24</v>
      </c>
      <c r="X150" s="59">
        <f>IF(W150="0","0",LOOKUP(W150,{0,25,30,37,45,52,60},{0,1,2,3,"3.5",4,5}))</f>
        <v>0</v>
      </c>
      <c r="Y150" s="79">
        <v>20</v>
      </c>
      <c r="Z150" s="79">
        <v>16</v>
      </c>
      <c r="AA150" s="59">
        <f t="shared" si="89"/>
        <v>36</v>
      </c>
      <c r="AB150" s="59">
        <f>IF(AA150="0","0",LOOKUP(AA150,{0,25,30,37,45,52,60},{0,1,2,3,"3.5",4,5}))</f>
        <v>2</v>
      </c>
      <c r="AC150" s="59" t="s">
        <v>785</v>
      </c>
      <c r="AD150" s="82">
        <f>IF(ISBLANK(X150)," ",IF(X150="0","0",LOOKUP(X150,{0,1,2,3,"3.5",4,5},{0,0,0,1,"1.5",2,3})))</f>
        <v>0</v>
      </c>
      <c r="AE150" s="77">
        <f t="shared" si="99"/>
        <v>2.8333333333333335</v>
      </c>
      <c r="AF150" s="82" t="str">
        <f t="shared" si="90"/>
        <v>C</v>
      </c>
      <c r="AG150" s="85" t="str">
        <f t="shared" si="91"/>
        <v>Bellow Average Result</v>
      </c>
      <c r="AH150" s="40"/>
      <c r="AI150" s="53" t="str">
        <f>IF(F150="0","0",LOOKUP(F150,{0,1,2,3,"3.5",4,5},{"F","D","C","B","A-","A","A+"}))</f>
        <v>A</v>
      </c>
      <c r="AJ150" s="53" t="str">
        <f>IF(H150="0","0",LOOKUP(H150,{0,1,2,3,"3.5",4,5},{"F","D","C","B","A-","A","A+"}))</f>
        <v>B</v>
      </c>
      <c r="AK150" s="53" t="str">
        <f>IF(L150="0","0",LOOKUP(L150,{0,1,2,3,"3.5",4,5},{"F","D","C","B","A-","A","A+"}))</f>
        <v>A</v>
      </c>
      <c r="AL150" s="53" t="str">
        <f>IF(P150="0","0",LOOKUP(P150,{0,1,2,3,"3.5",4,5},{"F","D","C","B","A-","A","A+"}))</f>
        <v>C</v>
      </c>
      <c r="AM150" s="53" t="str">
        <f>IF(T150="0","0",LOOKUP(T150,{0,1,2,3,"3.5",4,5},{"F","D","C","B","A-","A","A+"}))</f>
        <v>C</v>
      </c>
      <c r="AN150" s="53" t="str">
        <f>IF(X150="0","0",LOOKUP(X150,{0,1,2,3,"3.5",4,5},{"F","D","C","B","A-","A","A+"}))</f>
        <v>F</v>
      </c>
      <c r="AO150" s="53" t="str">
        <f>IF(AB150="0","0",LOOKUP(AB150,{0,1,2,3,"3.5",4,5},{"F","D","C","B","A-","A","A+"}))</f>
        <v>C</v>
      </c>
      <c r="AP150" s="54">
        <f t="shared" si="92"/>
        <v>306</v>
      </c>
    </row>
    <row r="151" spans="1:42" ht="19.5" customHeight="1" x14ac:dyDescent="0.25">
      <c r="A151" s="86">
        <v>1149</v>
      </c>
      <c r="B151" s="87" t="s">
        <v>235</v>
      </c>
      <c r="C151" s="79">
        <v>48</v>
      </c>
      <c r="D151" s="79">
        <v>23</v>
      </c>
      <c r="E151" s="62">
        <f t="shared" si="84"/>
        <v>71</v>
      </c>
      <c r="F151" s="62">
        <f>IF(E151="0","0",LOOKUP(E151,{0,33,40,50,60,70,80},{0,1,2,3,"3.5",4,5}))</f>
        <v>4</v>
      </c>
      <c r="G151" s="59">
        <v>52</v>
      </c>
      <c r="H151" s="62">
        <f>IF(G151="0","0",LOOKUP(G151,{0,33,40,50,60,70,80},{0,1,2,3,"3.5",4,5}))</f>
        <v>3</v>
      </c>
      <c r="I151" s="79">
        <v>0</v>
      </c>
      <c r="J151" s="79">
        <v>0</v>
      </c>
      <c r="K151" s="62">
        <f t="shared" si="85"/>
        <v>0</v>
      </c>
      <c r="L151" s="62">
        <f>IF(K151="0","0",LOOKUP(K151,{0,25,30,37,45,52,60},{0,1,2,3,"3.5",4,5}))</f>
        <v>0</v>
      </c>
      <c r="M151" s="79">
        <v>16</v>
      </c>
      <c r="N151" s="79">
        <v>14</v>
      </c>
      <c r="O151" s="59">
        <f t="shared" si="86"/>
        <v>30</v>
      </c>
      <c r="P151" s="59">
        <f>IF(O151="0","0",LOOKUP(O151,{0,25,30,37,45,52,60},{0,1,2,3,"3.5",4,5}))</f>
        <v>2</v>
      </c>
      <c r="Q151" s="78">
        <v>0</v>
      </c>
      <c r="R151" s="78">
        <v>0</v>
      </c>
      <c r="S151" s="59">
        <f t="shared" si="87"/>
        <v>0</v>
      </c>
      <c r="T151" s="59">
        <f>IF(S151="0","0",LOOKUP(S151,{0,25,30,37,45,52,60},{0,1,2,3,"3.5",4,5}))</f>
        <v>0</v>
      </c>
      <c r="U151" s="79">
        <v>0</v>
      </c>
      <c r="V151" s="79">
        <v>0</v>
      </c>
      <c r="W151" s="59">
        <f t="shared" si="88"/>
        <v>0</v>
      </c>
      <c r="X151" s="59">
        <f>IF(W151="0","0",LOOKUP(W151,{0,25,30,37,45,52,60},{0,1,2,3,"3.5",4,5}))</f>
        <v>0</v>
      </c>
      <c r="Y151" s="79">
        <v>0</v>
      </c>
      <c r="Z151" s="79">
        <v>0</v>
      </c>
      <c r="AA151" s="59">
        <f t="shared" si="89"/>
        <v>0</v>
      </c>
      <c r="AB151" s="59">
        <f>IF(AA151="0","0",LOOKUP(AA151,{0,25,30,37,45,52,60},{0,1,2,3,"3.5",4,5}))</f>
        <v>0</v>
      </c>
      <c r="AC151" s="59" t="s">
        <v>785</v>
      </c>
      <c r="AD151" s="82">
        <f>IF(ISBLANK(X151)," ",IF(X151="0","0",LOOKUP(X151,{0,1,2,3,"3.5",4,5},{0,0,0,1,"1.5",2,3})))</f>
        <v>0</v>
      </c>
      <c r="AE151" s="77">
        <f t="shared" si="99"/>
        <v>0</v>
      </c>
      <c r="AF151" s="82" t="str">
        <f t="shared" si="90"/>
        <v>F</v>
      </c>
      <c r="AG151" s="85" t="str">
        <f t="shared" si="91"/>
        <v>Fail</v>
      </c>
      <c r="AH151" s="40"/>
      <c r="AI151" s="53" t="str">
        <f>IF(F151="0","0",LOOKUP(F151,{0,1,2,3,"3.5",4,5},{"F","D","C","B","A-","A","A+"}))</f>
        <v>A</v>
      </c>
      <c r="AJ151" s="53" t="str">
        <f>IF(H151="0","0",LOOKUP(H151,{0,1,2,3,"3.5",4,5},{"F","D","C","B","A-","A","A+"}))</f>
        <v>B</v>
      </c>
      <c r="AK151" s="53" t="str">
        <f>IF(L151="0","0",LOOKUP(L151,{0,1,2,3,"3.5",4,5},{"F","D","C","B","A-","A","A+"}))</f>
        <v>F</v>
      </c>
      <c r="AL151" s="53" t="str">
        <f>IF(P151="0","0",LOOKUP(P151,{0,1,2,3,"3.5",4,5},{"F","D","C","B","A-","A","A+"}))</f>
        <v>C</v>
      </c>
      <c r="AM151" s="53" t="str">
        <f>IF(T151="0","0",LOOKUP(T151,{0,1,2,3,"3.5",4,5},{"F","D","C","B","A-","A","A+"}))</f>
        <v>F</v>
      </c>
      <c r="AN151" s="53" t="str">
        <f>IF(X151="0","0",LOOKUP(X151,{0,1,2,3,"3.5",4,5},{"F","D","C","B","A-","A","A+"}))</f>
        <v>F</v>
      </c>
      <c r="AO151" s="53" t="str">
        <f>IF(AB151="0","0",LOOKUP(AB151,{0,1,2,3,"3.5",4,5},{"F","D","C","B","A-","A","A+"}))</f>
        <v>F</v>
      </c>
      <c r="AP151" s="54">
        <f t="shared" si="92"/>
        <v>153</v>
      </c>
    </row>
    <row r="152" spans="1:42" ht="19.5" customHeight="1" x14ac:dyDescent="0.25">
      <c r="A152" s="86">
        <v>1150</v>
      </c>
      <c r="B152" s="87" t="s">
        <v>236</v>
      </c>
      <c r="C152" s="79">
        <v>48</v>
      </c>
      <c r="D152" s="79">
        <v>17</v>
      </c>
      <c r="E152" s="62">
        <f t="shared" si="84"/>
        <v>65</v>
      </c>
      <c r="F152" s="62" t="str">
        <f>IF(E152="0","0",LOOKUP(E152,{0,33,40,50,60,70,80},{0,1,2,3,"3.5",4,5}))</f>
        <v>3.5</v>
      </c>
      <c r="G152" s="59">
        <v>40</v>
      </c>
      <c r="H152" s="62">
        <f>IF(G152="0","0",LOOKUP(G152,{0,33,40,50,60,70,80},{0,1,2,3,"3.5",4,5}))</f>
        <v>2</v>
      </c>
      <c r="I152" s="79">
        <v>30</v>
      </c>
      <c r="J152" s="79">
        <v>14</v>
      </c>
      <c r="K152" s="62">
        <f t="shared" si="85"/>
        <v>44</v>
      </c>
      <c r="L152" s="62">
        <f>IF(K152="0","0",LOOKUP(K152,{0,25,30,37,45,52,60},{0,1,2,3,"3.5",4,5}))</f>
        <v>3</v>
      </c>
      <c r="M152" s="79">
        <v>12</v>
      </c>
      <c r="N152" s="79">
        <v>6</v>
      </c>
      <c r="O152" s="59">
        <f t="shared" si="86"/>
        <v>0</v>
      </c>
      <c r="P152" s="59">
        <f>IF(O152="0","0",LOOKUP(O152,{0,25,30,37,45,52,60},{0,1,2,3,"3.5",4,5}))</f>
        <v>0</v>
      </c>
      <c r="Q152" s="59">
        <v>11</v>
      </c>
      <c r="R152" s="59">
        <v>4</v>
      </c>
      <c r="S152" s="59">
        <f t="shared" si="87"/>
        <v>0</v>
      </c>
      <c r="T152" s="59">
        <f>IF(S152="0","0",LOOKUP(S152,{0,25,30,37,45,52,60},{0,1,2,3,"3.5",4,5}))</f>
        <v>0</v>
      </c>
      <c r="U152" s="79">
        <v>2</v>
      </c>
      <c r="V152" s="79">
        <v>7</v>
      </c>
      <c r="W152" s="59">
        <f t="shared" si="88"/>
        <v>0</v>
      </c>
      <c r="X152" s="59">
        <f>IF(W152="0","0",LOOKUP(W152,{0,25,30,37,45,52,60},{0,1,2,3,"3.5",4,5}))</f>
        <v>0</v>
      </c>
      <c r="Y152" s="79">
        <v>13</v>
      </c>
      <c r="Z152" s="79">
        <v>9</v>
      </c>
      <c r="AA152" s="59">
        <f t="shared" si="89"/>
        <v>22</v>
      </c>
      <c r="AB152" s="59">
        <f>IF(AA152="0","0",LOOKUP(AA152,{0,25,30,37,45,52,60},{0,1,2,3,"3.5",4,5}))</f>
        <v>0</v>
      </c>
      <c r="AC152" s="59" t="s">
        <v>785</v>
      </c>
      <c r="AD152" s="82">
        <f>IF(ISBLANK(X152)," ",IF(X152="0","0",LOOKUP(X152,{0,1,2,3,"3.5",4,5},{0,0,0,1,"1.5",2,3})))</f>
        <v>0</v>
      </c>
      <c r="AE152" s="77">
        <f t="shared" si="99"/>
        <v>0</v>
      </c>
      <c r="AF152" s="82" t="str">
        <f t="shared" si="90"/>
        <v>F</v>
      </c>
      <c r="AG152" s="85" t="str">
        <f t="shared" si="91"/>
        <v>Fail</v>
      </c>
      <c r="AH152" s="40"/>
      <c r="AI152" s="53" t="str">
        <f>IF(F152="0","0",LOOKUP(F152,{0,1,2,3,"3.5",4,5},{"F","D","C","B","A-","A","A+"}))</f>
        <v>A-</v>
      </c>
      <c r="AJ152" s="53" t="str">
        <f>IF(H152="0","0",LOOKUP(H152,{0,1,2,3,"3.5",4,5},{"F","D","C","B","A-","A","A+"}))</f>
        <v>C</v>
      </c>
      <c r="AK152" s="53" t="str">
        <f>IF(L152="0","0",LOOKUP(L152,{0,1,2,3,"3.5",4,5},{"F","D","C","B","A-","A","A+"}))</f>
        <v>B</v>
      </c>
      <c r="AL152" s="53" t="str">
        <f>IF(P152="0","0",LOOKUP(P152,{0,1,2,3,"3.5",4,5},{"F","D","C","B","A-","A","A+"}))</f>
        <v>F</v>
      </c>
      <c r="AM152" s="53" t="str">
        <f>IF(T152="0","0",LOOKUP(T152,{0,1,2,3,"3.5",4,5},{"F","D","C","B","A-","A","A+"}))</f>
        <v>F</v>
      </c>
      <c r="AN152" s="53" t="str">
        <f>IF(X152="0","0",LOOKUP(X152,{0,1,2,3,"3.5",4,5},{"F","D","C","B","A-","A","A+"}))</f>
        <v>F</v>
      </c>
      <c r="AO152" s="53" t="str">
        <f>IF(AB152="0","0",LOOKUP(AB152,{0,1,2,3,"3.5",4,5},{"F","D","C","B","A-","A","A+"}))</f>
        <v>F</v>
      </c>
      <c r="AP152" s="54">
        <f t="shared" si="92"/>
        <v>171</v>
      </c>
    </row>
    <row r="153" spans="1:42" ht="19.5" customHeight="1" x14ac:dyDescent="0.25">
      <c r="A153" s="86">
        <v>1151</v>
      </c>
      <c r="B153" s="87" t="s">
        <v>237</v>
      </c>
      <c r="C153" s="79">
        <v>48</v>
      </c>
      <c r="D153" s="79">
        <v>18</v>
      </c>
      <c r="E153" s="62">
        <f t="shared" si="84"/>
        <v>66</v>
      </c>
      <c r="F153" s="62" t="str">
        <f>IF(E153="0","0",LOOKUP(E153,{0,33,40,50,60,70,80},{0,1,2,3,"3.5",4,5}))</f>
        <v>3.5</v>
      </c>
      <c r="G153" s="59">
        <v>47</v>
      </c>
      <c r="H153" s="62">
        <f>IF(G153="0","0",LOOKUP(G153,{0,33,40,50,60,70,80},{0,1,2,3,"3.5",4,5}))</f>
        <v>2</v>
      </c>
      <c r="I153" s="79">
        <v>26</v>
      </c>
      <c r="J153" s="79">
        <v>14</v>
      </c>
      <c r="K153" s="62">
        <f t="shared" si="85"/>
        <v>40</v>
      </c>
      <c r="L153" s="62">
        <f>IF(K153="0","0",LOOKUP(K153,{0,25,30,37,45,52,60},{0,1,2,3,"3.5",4,5}))</f>
        <v>3</v>
      </c>
      <c r="M153" s="79">
        <v>13</v>
      </c>
      <c r="N153" s="79">
        <v>9</v>
      </c>
      <c r="O153" s="59">
        <f t="shared" si="86"/>
        <v>22</v>
      </c>
      <c r="P153" s="59">
        <f>IF(O153="0","0",LOOKUP(O153,{0,25,30,37,45,52,60},{0,1,2,3,"3.5",4,5}))</f>
        <v>0</v>
      </c>
      <c r="Q153" s="59">
        <v>7</v>
      </c>
      <c r="R153" s="59">
        <v>8</v>
      </c>
      <c r="S153" s="59">
        <f t="shared" si="87"/>
        <v>0</v>
      </c>
      <c r="T153" s="59">
        <f>IF(S153="0","0",LOOKUP(S153,{0,25,30,37,45,52,60},{0,1,2,3,"3.5",4,5}))</f>
        <v>0</v>
      </c>
      <c r="U153" s="79">
        <v>4</v>
      </c>
      <c r="V153" s="79">
        <v>7</v>
      </c>
      <c r="W153" s="59">
        <f t="shared" si="88"/>
        <v>0</v>
      </c>
      <c r="X153" s="59">
        <f>IF(W153="0","0",LOOKUP(W153,{0,25,30,37,45,52,60},{0,1,2,3,"3.5",4,5}))</f>
        <v>0</v>
      </c>
      <c r="Y153" s="79">
        <v>10</v>
      </c>
      <c r="Z153" s="79">
        <v>14</v>
      </c>
      <c r="AA153" s="59">
        <f t="shared" si="89"/>
        <v>0</v>
      </c>
      <c r="AB153" s="59">
        <f>IF(AA153="0","0",LOOKUP(AA153,{0,25,30,37,45,52,60},{0,1,2,3,"3.5",4,5}))</f>
        <v>0</v>
      </c>
      <c r="AC153" s="59" t="s">
        <v>786</v>
      </c>
      <c r="AD153" s="82">
        <f>IF(ISBLANK(AB153)," ",IF(AB153="0","0",LOOKUP(AB153,{0,1,2,3,"3.5",4,5},{0,0,0,1,"1.5",2,3})))</f>
        <v>0</v>
      </c>
      <c r="AE153" s="77">
        <f t="shared" ref="AE153:AE154" si="100">IF(OR((F153=0),(H153=0),(L153=0),(P153=0),(T153=0),(X153=0)),0,SUM(F153+H153+L153+P153+T153+X153+AD153)/6)</f>
        <v>0</v>
      </c>
      <c r="AF153" s="82" t="str">
        <f t="shared" si="90"/>
        <v>F</v>
      </c>
      <c r="AG153" s="85" t="str">
        <f t="shared" si="91"/>
        <v>Fail</v>
      </c>
      <c r="AH153" s="40"/>
      <c r="AI153" s="53" t="str">
        <f>IF(F153="0","0",LOOKUP(F153,{0,1,2,3,"3.5",4,5},{"F","D","C","B","A-","A","A+"}))</f>
        <v>A-</v>
      </c>
      <c r="AJ153" s="53" t="str">
        <f>IF(H153="0","0",LOOKUP(H153,{0,1,2,3,"3.5",4,5},{"F","D","C","B","A-","A","A+"}))</f>
        <v>C</v>
      </c>
      <c r="AK153" s="53" t="str">
        <f>IF(L153="0","0",LOOKUP(L153,{0,1,2,3,"3.5",4,5},{"F","D","C","B","A-","A","A+"}))</f>
        <v>B</v>
      </c>
      <c r="AL153" s="53" t="str">
        <f>IF(P153="0","0",LOOKUP(P153,{0,1,2,3,"3.5",4,5},{"F","D","C","B","A-","A","A+"}))</f>
        <v>F</v>
      </c>
      <c r="AM153" s="53" t="str">
        <f>IF(T153="0","0",LOOKUP(T153,{0,1,2,3,"3.5",4,5},{"F","D","C","B","A-","A","A+"}))</f>
        <v>F</v>
      </c>
      <c r="AN153" s="53" t="str">
        <f>IF(X153="0","0",LOOKUP(X153,{0,1,2,3,"3.5",4,5},{"F","D","C","B","A-","A","A+"}))</f>
        <v>F</v>
      </c>
      <c r="AO153" s="53" t="str">
        <f>IF(AB153="0","0",LOOKUP(AB153,{0,1,2,3,"3.5",4,5},{"F","D","C","B","A-","A","A+"}))</f>
        <v>F</v>
      </c>
      <c r="AP153" s="54">
        <f t="shared" si="92"/>
        <v>175</v>
      </c>
    </row>
    <row r="154" spans="1:42" ht="19.5" customHeight="1" x14ac:dyDescent="0.25">
      <c r="A154" s="86">
        <v>1152</v>
      </c>
      <c r="B154" s="87" t="s">
        <v>238</v>
      </c>
      <c r="C154" s="79">
        <v>51</v>
      </c>
      <c r="D154" s="79">
        <v>24</v>
      </c>
      <c r="E154" s="62">
        <f t="shared" si="84"/>
        <v>75</v>
      </c>
      <c r="F154" s="62">
        <f>IF(E154="0","0",LOOKUP(E154,{0,33,40,50,60,70,80},{0,1,2,3,"3.5",4,5}))</f>
        <v>4</v>
      </c>
      <c r="G154" s="59">
        <v>67</v>
      </c>
      <c r="H154" s="62" t="str">
        <f>IF(G154="0","0",LOOKUP(G154,{0,33,40,50,60,70,80},{0,1,2,3,"3.5",4,5}))</f>
        <v>3.5</v>
      </c>
      <c r="I154" s="79">
        <v>34</v>
      </c>
      <c r="J154" s="79">
        <v>14</v>
      </c>
      <c r="K154" s="62">
        <f t="shared" si="85"/>
        <v>48</v>
      </c>
      <c r="L154" s="62" t="str">
        <f>IF(K154="0","0",LOOKUP(K154,{0,25,30,37,45,52,60},{0,1,2,3,"3.5",4,5}))</f>
        <v>3.5</v>
      </c>
      <c r="M154" s="79">
        <v>15</v>
      </c>
      <c r="N154" s="79">
        <v>9</v>
      </c>
      <c r="O154" s="59">
        <f t="shared" si="86"/>
        <v>24</v>
      </c>
      <c r="P154" s="59">
        <f>IF(O154="0","0",LOOKUP(O154,{0,25,30,37,45,52,60},{0,1,2,3,"3.5",4,5}))</f>
        <v>0</v>
      </c>
      <c r="Q154" s="59">
        <v>18</v>
      </c>
      <c r="R154" s="59">
        <v>11</v>
      </c>
      <c r="S154" s="59">
        <f t="shared" si="87"/>
        <v>29</v>
      </c>
      <c r="T154" s="59">
        <f>IF(S154="0","0",LOOKUP(S154,{0,25,30,37,45,52,60},{0,1,2,3,"3.5",4,5}))</f>
        <v>1</v>
      </c>
      <c r="U154" s="79">
        <v>7</v>
      </c>
      <c r="V154" s="79">
        <v>5</v>
      </c>
      <c r="W154" s="59">
        <f t="shared" si="88"/>
        <v>0</v>
      </c>
      <c r="X154" s="59">
        <f>IF(W154="0","0",LOOKUP(W154,{0,25,30,37,45,52,60},{0,1,2,3,"3.5",4,5}))</f>
        <v>0</v>
      </c>
      <c r="Y154" s="79">
        <v>18</v>
      </c>
      <c r="Z154" s="79">
        <v>14</v>
      </c>
      <c r="AA154" s="59">
        <f t="shared" si="89"/>
        <v>32</v>
      </c>
      <c r="AB154" s="59">
        <f>IF(AA154="0","0",LOOKUP(AA154,{0,25,30,37,45,52,60},{0,1,2,3,"3.5",4,5}))</f>
        <v>2</v>
      </c>
      <c r="AC154" s="59" t="s">
        <v>786</v>
      </c>
      <c r="AD154" s="82">
        <f>IF(ISBLANK(AB154)," ",IF(AB154="0","0",LOOKUP(AB154,{0,1,2,3,"3.5",4,5},{0,0,0,1,"1.5",2,3})))</f>
        <v>0</v>
      </c>
      <c r="AE154" s="77">
        <f t="shared" si="100"/>
        <v>0</v>
      </c>
      <c r="AF154" s="82" t="str">
        <f t="shared" si="90"/>
        <v>F</v>
      </c>
      <c r="AG154" s="85" t="str">
        <f t="shared" si="91"/>
        <v>Fail</v>
      </c>
      <c r="AH154" s="40"/>
      <c r="AI154" s="53" t="str">
        <f>IF(F154="0","0",LOOKUP(F154,{0,1,2,3,"3.5",4,5},{"F","D","C","B","A-","A","A+"}))</f>
        <v>A</v>
      </c>
      <c r="AJ154" s="53" t="str">
        <f>IF(H154="0","0",LOOKUP(H154,{0,1,2,3,"3.5",4,5},{"F","D","C","B","A-","A","A+"}))</f>
        <v>A-</v>
      </c>
      <c r="AK154" s="53" t="str">
        <f>IF(L154="0","0",LOOKUP(L154,{0,1,2,3,"3.5",4,5},{"F","D","C","B","A-","A","A+"}))</f>
        <v>A-</v>
      </c>
      <c r="AL154" s="53" t="str">
        <f>IF(P154="0","0",LOOKUP(P154,{0,1,2,3,"3.5",4,5},{"F","D","C","B","A-","A","A+"}))</f>
        <v>F</v>
      </c>
      <c r="AM154" s="53" t="str">
        <f>IF(T154="0","0",LOOKUP(T154,{0,1,2,3,"3.5",4,5},{"F","D","C","B","A-","A","A+"}))</f>
        <v>D</v>
      </c>
      <c r="AN154" s="53" t="str">
        <f>IF(X154="0","0",LOOKUP(X154,{0,1,2,3,"3.5",4,5},{"F","D","C","B","A-","A","A+"}))</f>
        <v>F</v>
      </c>
      <c r="AO154" s="53" t="str">
        <f>IF(AB154="0","0",LOOKUP(AB154,{0,1,2,3,"3.5",4,5},{"F","D","C","B","A-","A","A+"}))</f>
        <v>C</v>
      </c>
      <c r="AP154" s="54">
        <f t="shared" si="92"/>
        <v>275</v>
      </c>
    </row>
    <row r="155" spans="1:42" ht="19.5" customHeight="1" x14ac:dyDescent="0.25">
      <c r="A155" s="86">
        <v>1153</v>
      </c>
      <c r="B155" s="87" t="s">
        <v>239</v>
      </c>
      <c r="C155" s="59">
        <v>40</v>
      </c>
      <c r="D155" s="59">
        <v>22</v>
      </c>
      <c r="E155" s="62">
        <f t="shared" si="84"/>
        <v>62</v>
      </c>
      <c r="F155" s="62" t="str">
        <f>IF(E155="0","0",LOOKUP(E155,{0,33,40,50,60,70,80},{0,1,2,3,"3.5",4,5}))</f>
        <v>3.5</v>
      </c>
      <c r="G155" s="59">
        <v>55</v>
      </c>
      <c r="H155" s="62">
        <f>IF(G155="0","0",LOOKUP(G155,{0,33,40,50,60,70,80},{0,1,2,3,"3.5",4,5}))</f>
        <v>3</v>
      </c>
      <c r="I155" s="59">
        <v>21</v>
      </c>
      <c r="J155" s="59">
        <v>11</v>
      </c>
      <c r="K155" s="62">
        <f t="shared" si="85"/>
        <v>32</v>
      </c>
      <c r="L155" s="62">
        <f>IF(K155="0","0",LOOKUP(K155,{0,25,30,37,45,52,60},{0,1,2,3,"3.5",4,5}))</f>
        <v>2</v>
      </c>
      <c r="M155" s="59">
        <v>20</v>
      </c>
      <c r="N155" s="59">
        <v>10</v>
      </c>
      <c r="O155" s="59">
        <f t="shared" si="86"/>
        <v>30</v>
      </c>
      <c r="P155" s="59">
        <f>IF(O155="0","0",LOOKUP(O155,{0,25,30,37,45,52,60},{0,1,2,3,"3.5",4,5}))</f>
        <v>2</v>
      </c>
      <c r="Q155" s="59">
        <v>17</v>
      </c>
      <c r="R155" s="59">
        <v>9</v>
      </c>
      <c r="S155" s="59">
        <f t="shared" si="87"/>
        <v>26</v>
      </c>
      <c r="T155" s="59">
        <f>IF(S155="0","0",LOOKUP(S155,{0,25,30,37,45,52,60},{0,1,2,3,"3.5",4,5}))</f>
        <v>1</v>
      </c>
      <c r="U155" s="79">
        <v>0</v>
      </c>
      <c r="V155" s="79">
        <v>0</v>
      </c>
      <c r="W155" s="59">
        <f t="shared" si="88"/>
        <v>0</v>
      </c>
      <c r="X155" s="59">
        <f>IF(W155="0","0",LOOKUP(W155,{0,25,30,37,45,52,60},{0,1,2,3,"3.5",4,5}))</f>
        <v>0</v>
      </c>
      <c r="Y155" s="59">
        <v>2</v>
      </c>
      <c r="Z155" s="59">
        <v>9</v>
      </c>
      <c r="AA155" s="59">
        <f t="shared" si="89"/>
        <v>0</v>
      </c>
      <c r="AB155" s="59">
        <f>IF(AA155="0","0",LOOKUP(AA155,{0,25,30,37,45,52,60},{0,1,2,3,"3.5",4,5}))</f>
        <v>0</v>
      </c>
      <c r="AC155" s="59" t="s">
        <v>785</v>
      </c>
      <c r="AD155" s="82">
        <f>IF(ISBLANK(X155)," ",IF(X155="0","0",LOOKUP(X155,{0,1,2,3,"3.5",4,5},{0,0,0,1,"1.5",2,3})))</f>
        <v>0</v>
      </c>
      <c r="AE155" s="77">
        <f>IF(OR((F155=0),(H155=0),(L155=0),(P155=0),(T155=0),(AB155=0)),0,SUM(F155+H155+L155+P155+T155+AB155+AD155)/6)</f>
        <v>0</v>
      </c>
      <c r="AF155" s="82" t="str">
        <f t="shared" si="90"/>
        <v>F</v>
      </c>
      <c r="AG155" s="85" t="str">
        <f t="shared" si="91"/>
        <v>Fail</v>
      </c>
      <c r="AI155" s="53" t="str">
        <f>IF(F155="0","0",LOOKUP(F155,{0,1,2,3,"3.5",4,5},{"F","D","C","B","A-","A","A+"}))</f>
        <v>A-</v>
      </c>
      <c r="AJ155" s="53" t="str">
        <f>IF(H155="0","0",LOOKUP(H155,{0,1,2,3,"3.5",4,5},{"F","D","C","B","A-","A","A+"}))</f>
        <v>B</v>
      </c>
      <c r="AK155" s="53" t="str">
        <f>IF(L155="0","0",LOOKUP(L155,{0,1,2,3,"3.5",4,5},{"F","D","C","B","A-","A","A+"}))</f>
        <v>C</v>
      </c>
      <c r="AL155" s="53" t="str">
        <f>IF(P155="0","0",LOOKUP(P155,{0,1,2,3,"3.5",4,5},{"F","D","C","B","A-","A","A+"}))</f>
        <v>C</v>
      </c>
      <c r="AM155" s="53" t="str">
        <f>IF(T155="0","0",LOOKUP(T155,{0,1,2,3,"3.5",4,5},{"F","D","C","B","A-","A","A+"}))</f>
        <v>D</v>
      </c>
      <c r="AN155" s="53" t="str">
        <f>IF(X155="0","0",LOOKUP(X155,{0,1,2,3,"3.5",4,5},{"F","D","C","B","A-","A","A+"}))</f>
        <v>F</v>
      </c>
      <c r="AO155" s="53" t="str">
        <f>IF(AB155="0","0",LOOKUP(AB155,{0,1,2,3,"3.5",4,5},{"F","D","C","B","A-","A","A+"}))</f>
        <v>F</v>
      </c>
      <c r="AP155" s="54">
        <f t="shared" si="92"/>
        <v>205</v>
      </c>
    </row>
    <row r="156" spans="1:42" ht="19.5" customHeight="1" x14ac:dyDescent="0.25">
      <c r="A156" s="86">
        <v>1154</v>
      </c>
      <c r="B156" s="87" t="s">
        <v>240</v>
      </c>
      <c r="C156" s="79">
        <v>0</v>
      </c>
      <c r="D156" s="79">
        <v>0</v>
      </c>
      <c r="E156" s="62">
        <f t="shared" si="84"/>
        <v>0</v>
      </c>
      <c r="F156" s="62">
        <f>IF(E156="0","0",LOOKUP(E156,{0,33,40,50,60,70,80},{0,1,2,3,"3.5",4,5}))</f>
        <v>0</v>
      </c>
      <c r="G156" s="59">
        <v>47</v>
      </c>
      <c r="H156" s="62">
        <f>IF(G156="0","0",LOOKUP(G156,{0,33,40,50,60,70,80},{0,1,2,3,"3.5",4,5}))</f>
        <v>2</v>
      </c>
      <c r="I156" s="59">
        <v>22</v>
      </c>
      <c r="J156" s="59">
        <v>12</v>
      </c>
      <c r="K156" s="62">
        <f t="shared" si="85"/>
        <v>34</v>
      </c>
      <c r="L156" s="62">
        <f>IF(K156="0","0",LOOKUP(K156,{0,25,30,37,45,52,60},{0,1,2,3,"3.5",4,5}))</f>
        <v>2</v>
      </c>
      <c r="M156" s="79">
        <v>0</v>
      </c>
      <c r="N156" s="79">
        <v>0</v>
      </c>
      <c r="O156" s="59">
        <f t="shared" si="86"/>
        <v>0</v>
      </c>
      <c r="P156" s="59">
        <f>IF(O156="0","0",LOOKUP(O156,{0,25,30,37,45,52,60},{0,1,2,3,"3.5",4,5}))</f>
        <v>0</v>
      </c>
      <c r="Q156" s="78">
        <v>0</v>
      </c>
      <c r="R156" s="78">
        <v>0</v>
      </c>
      <c r="S156" s="59">
        <f t="shared" si="87"/>
        <v>0</v>
      </c>
      <c r="T156" s="59">
        <f>IF(S156="0","0",LOOKUP(S156,{0,25,30,37,45,52,60},{0,1,2,3,"3.5",4,5}))</f>
        <v>0</v>
      </c>
      <c r="U156" s="79">
        <v>0</v>
      </c>
      <c r="V156" s="79">
        <v>0</v>
      </c>
      <c r="W156" s="59">
        <f t="shared" si="88"/>
        <v>0</v>
      </c>
      <c r="X156" s="59">
        <f>IF(W156="0","0",LOOKUP(W156,{0,25,30,37,45,52,60},{0,1,2,3,"3.5",4,5}))</f>
        <v>0</v>
      </c>
      <c r="Y156" s="79">
        <v>0</v>
      </c>
      <c r="Z156" s="79">
        <v>0</v>
      </c>
      <c r="AA156" s="59">
        <f t="shared" si="89"/>
        <v>0</v>
      </c>
      <c r="AB156" s="59">
        <f>IF(AA156="0","0",LOOKUP(AA156,{0,25,30,37,45,52,60},{0,1,2,3,"3.5",4,5}))</f>
        <v>0</v>
      </c>
      <c r="AC156" s="59" t="s">
        <v>786</v>
      </c>
      <c r="AD156" s="82">
        <f>IF(ISBLANK(AB156)," ",IF(AB156="0","0",LOOKUP(AB156,{0,1,2,3,"3.5",4,5},{0,0,0,1,"1.5",2,3})))</f>
        <v>0</v>
      </c>
      <c r="AE156" s="77">
        <f t="shared" ref="AE156:AE160" si="101">IF(OR((F156=0),(H156=0),(L156=0),(P156=0),(T156=0),(X156=0)),0,SUM(F156+H156+L156+P156+T156+X156+AD156)/6)</f>
        <v>0</v>
      </c>
      <c r="AF156" s="82" t="str">
        <f t="shared" si="90"/>
        <v>F</v>
      </c>
      <c r="AG156" s="85" t="str">
        <f t="shared" si="91"/>
        <v>Fail</v>
      </c>
      <c r="AI156" s="53" t="str">
        <f>IF(F156="0","0",LOOKUP(F156,{0,1,2,3,"3.5",4,5},{"F","D","C","B","A-","A","A+"}))</f>
        <v>F</v>
      </c>
      <c r="AJ156" s="53" t="str">
        <f>IF(H156="0","0",LOOKUP(H156,{0,1,2,3,"3.5",4,5},{"F","D","C","B","A-","A","A+"}))</f>
        <v>C</v>
      </c>
      <c r="AK156" s="53" t="str">
        <f>IF(L156="0","0",LOOKUP(L156,{0,1,2,3,"3.5",4,5},{"F","D","C","B","A-","A","A+"}))</f>
        <v>C</v>
      </c>
      <c r="AL156" s="53" t="str">
        <f>IF(P156="0","0",LOOKUP(P156,{0,1,2,3,"3.5",4,5},{"F","D","C","B","A-","A","A+"}))</f>
        <v>F</v>
      </c>
      <c r="AM156" s="53" t="str">
        <f>IF(T156="0","0",LOOKUP(T156,{0,1,2,3,"3.5",4,5},{"F","D","C","B","A-","A","A+"}))</f>
        <v>F</v>
      </c>
      <c r="AN156" s="53" t="str">
        <f>IF(X156="0","0",LOOKUP(X156,{0,1,2,3,"3.5",4,5},{"F","D","C","B","A-","A","A+"}))</f>
        <v>F</v>
      </c>
      <c r="AO156" s="53" t="str">
        <f>IF(AB156="0","0",LOOKUP(AB156,{0,1,2,3,"3.5",4,5},{"F","D","C","B","A-","A","A+"}))</f>
        <v>F</v>
      </c>
      <c r="AP156" s="54">
        <f t="shared" si="92"/>
        <v>81</v>
      </c>
    </row>
    <row r="157" spans="1:42" ht="19.5" customHeight="1" x14ac:dyDescent="0.25">
      <c r="A157" s="86">
        <v>1155</v>
      </c>
      <c r="B157" s="87" t="s">
        <v>241</v>
      </c>
      <c r="C157" s="59">
        <v>49</v>
      </c>
      <c r="D157" s="59">
        <v>22</v>
      </c>
      <c r="E157" s="62">
        <f t="shared" si="84"/>
        <v>71</v>
      </c>
      <c r="F157" s="62">
        <f>IF(E157="0","0",LOOKUP(E157,{0,33,40,50,60,70,80},{0,1,2,3,"3.5",4,5}))</f>
        <v>4</v>
      </c>
      <c r="G157" s="59">
        <v>52</v>
      </c>
      <c r="H157" s="62">
        <f>IF(G157="0","0",LOOKUP(G157,{0,33,40,50,60,70,80},{0,1,2,3,"3.5",4,5}))</f>
        <v>3</v>
      </c>
      <c r="I157" s="59">
        <v>30</v>
      </c>
      <c r="J157" s="59">
        <v>18</v>
      </c>
      <c r="K157" s="62">
        <f t="shared" si="85"/>
        <v>48</v>
      </c>
      <c r="L157" s="62" t="str">
        <f>IF(K157="0","0",LOOKUP(K157,{0,25,30,37,45,52,60},{0,1,2,3,"3.5",4,5}))</f>
        <v>3.5</v>
      </c>
      <c r="M157" s="59">
        <v>12</v>
      </c>
      <c r="N157" s="59">
        <v>13</v>
      </c>
      <c r="O157" s="59">
        <f t="shared" si="86"/>
        <v>0</v>
      </c>
      <c r="P157" s="59">
        <f>IF(O157="0","0",LOOKUP(O157,{0,25,30,37,45,52,60},{0,1,2,3,"3.5",4,5}))</f>
        <v>0</v>
      </c>
      <c r="Q157" s="59">
        <v>17</v>
      </c>
      <c r="R157" s="59">
        <v>12</v>
      </c>
      <c r="S157" s="59">
        <f t="shared" si="87"/>
        <v>29</v>
      </c>
      <c r="T157" s="59">
        <f>IF(S157="0","0",LOOKUP(S157,{0,25,30,37,45,52,60},{0,1,2,3,"3.5",4,5}))</f>
        <v>1</v>
      </c>
      <c r="U157" s="79">
        <v>18</v>
      </c>
      <c r="V157" s="79">
        <v>9</v>
      </c>
      <c r="W157" s="59">
        <f t="shared" si="88"/>
        <v>27</v>
      </c>
      <c r="X157" s="59">
        <f>IF(W157="0","0",LOOKUP(W157,{0,25,30,37,45,52,60},{0,1,2,3,"3.5",4,5}))</f>
        <v>1</v>
      </c>
      <c r="Y157" s="59">
        <v>9</v>
      </c>
      <c r="Z157" s="59">
        <v>12</v>
      </c>
      <c r="AA157" s="59">
        <f t="shared" si="89"/>
        <v>0</v>
      </c>
      <c r="AB157" s="59">
        <f>IF(AA157="0","0",LOOKUP(AA157,{0,25,30,37,45,52,60},{0,1,2,3,"3.5",4,5}))</f>
        <v>0</v>
      </c>
      <c r="AC157" s="59" t="s">
        <v>786</v>
      </c>
      <c r="AD157" s="82">
        <f>IF(ISBLANK(AB157)," ",IF(AB157="0","0",LOOKUP(AB157,{0,1,2,3,"3.5",4,5},{0,0,0,1,"1.5",2,3})))</f>
        <v>0</v>
      </c>
      <c r="AE157" s="77">
        <f t="shared" si="101"/>
        <v>0</v>
      </c>
      <c r="AF157" s="82" t="str">
        <f t="shared" si="90"/>
        <v>F</v>
      </c>
      <c r="AG157" s="85" t="str">
        <f t="shared" si="91"/>
        <v>Fail</v>
      </c>
      <c r="AI157" s="53" t="str">
        <f>IF(F157="0","0",LOOKUP(F157,{0,1,2,3,"3.5",4,5},{"F","D","C","B","A-","A","A+"}))</f>
        <v>A</v>
      </c>
      <c r="AJ157" s="53" t="str">
        <f>IF(H157="0","0",LOOKUP(H157,{0,1,2,3,"3.5",4,5},{"F","D","C","B","A-","A","A+"}))</f>
        <v>B</v>
      </c>
      <c r="AK157" s="53" t="str">
        <f>IF(L157="0","0",LOOKUP(L157,{0,1,2,3,"3.5",4,5},{"F","D","C","B","A-","A","A+"}))</f>
        <v>A-</v>
      </c>
      <c r="AL157" s="53" t="str">
        <f>IF(P157="0","0",LOOKUP(P157,{0,1,2,3,"3.5",4,5},{"F","D","C","B","A-","A","A+"}))</f>
        <v>F</v>
      </c>
      <c r="AM157" s="53" t="str">
        <f>IF(T157="0","0",LOOKUP(T157,{0,1,2,3,"3.5",4,5},{"F","D","C","B","A-","A","A+"}))</f>
        <v>D</v>
      </c>
      <c r="AN157" s="53" t="str">
        <f>IF(X157="0","0",LOOKUP(X157,{0,1,2,3,"3.5",4,5},{"F","D","C","B","A-","A","A+"}))</f>
        <v>D</v>
      </c>
      <c r="AO157" s="53" t="str">
        <f>IF(AB157="0","0",LOOKUP(AB157,{0,1,2,3,"3.5",4,5},{"F","D","C","B","A-","A","A+"}))</f>
        <v>F</v>
      </c>
      <c r="AP157" s="54">
        <f t="shared" si="92"/>
        <v>227</v>
      </c>
    </row>
    <row r="158" spans="1:42" ht="19.5" customHeight="1" x14ac:dyDescent="0.25">
      <c r="A158" s="86">
        <v>1157</v>
      </c>
      <c r="B158" s="87" t="s">
        <v>242</v>
      </c>
      <c r="C158" s="59">
        <v>45</v>
      </c>
      <c r="D158" s="59">
        <v>24</v>
      </c>
      <c r="E158" s="62">
        <f t="shared" si="84"/>
        <v>69</v>
      </c>
      <c r="F158" s="62" t="str">
        <f>IF(E158="0","0",LOOKUP(E158,{0,33,40,50,60,70,80},{0,1,2,3,"3.5",4,5}))</f>
        <v>3.5</v>
      </c>
      <c r="G158" s="59">
        <v>68</v>
      </c>
      <c r="H158" s="62" t="str">
        <f>IF(G158="0","0",LOOKUP(G158,{0,33,40,50,60,70,80},{0,1,2,3,"3.5",4,5}))</f>
        <v>3.5</v>
      </c>
      <c r="I158" s="59">
        <v>33</v>
      </c>
      <c r="J158" s="59">
        <v>18</v>
      </c>
      <c r="K158" s="62">
        <f t="shared" si="85"/>
        <v>51</v>
      </c>
      <c r="L158" s="62" t="str">
        <f>IF(K158="0","0",LOOKUP(K158,{0,25,30,37,45,52,60},{0,1,2,3,"3.5",4,5}))</f>
        <v>3.5</v>
      </c>
      <c r="M158" s="59">
        <v>25</v>
      </c>
      <c r="N158" s="59">
        <v>15</v>
      </c>
      <c r="O158" s="59">
        <f t="shared" si="86"/>
        <v>40</v>
      </c>
      <c r="P158" s="59">
        <f>IF(O158="0","0",LOOKUP(O158,{0,25,30,37,45,52,60},{0,1,2,3,"3.5",4,5}))</f>
        <v>3</v>
      </c>
      <c r="Q158" s="59">
        <v>27</v>
      </c>
      <c r="R158" s="59">
        <v>10</v>
      </c>
      <c r="S158" s="59">
        <f t="shared" si="87"/>
        <v>37</v>
      </c>
      <c r="T158" s="59">
        <f>IF(S158="0","0",LOOKUP(S158,{0,25,30,37,45,52,60},{0,1,2,3,"3.5",4,5}))</f>
        <v>3</v>
      </c>
      <c r="U158" s="79">
        <v>17</v>
      </c>
      <c r="V158" s="79">
        <v>7</v>
      </c>
      <c r="W158" s="59">
        <f t="shared" si="88"/>
        <v>0</v>
      </c>
      <c r="X158" s="59">
        <f>IF(W158="0","0",LOOKUP(W158,{0,25,30,37,45,52,60},{0,1,2,3,"3.5",4,5}))</f>
        <v>0</v>
      </c>
      <c r="Y158" s="59">
        <v>13</v>
      </c>
      <c r="Z158" s="59">
        <v>11</v>
      </c>
      <c r="AA158" s="59">
        <f t="shared" si="89"/>
        <v>24</v>
      </c>
      <c r="AB158" s="59">
        <f>IF(AA158="0","0",LOOKUP(AA158,{0,25,30,37,45,52,60},{0,1,2,3,"3.5",4,5}))</f>
        <v>0</v>
      </c>
      <c r="AC158" s="59" t="s">
        <v>786</v>
      </c>
      <c r="AD158" s="82">
        <f>IF(ISBLANK(AB158)," ",IF(AB158="0","0",LOOKUP(AB158,{0,1,2,3,"3.5",4,5},{0,0,0,1,"1.5",2,3})))</f>
        <v>0</v>
      </c>
      <c r="AE158" s="77">
        <f t="shared" si="101"/>
        <v>0</v>
      </c>
      <c r="AF158" s="82" t="str">
        <f t="shared" si="90"/>
        <v>F</v>
      </c>
      <c r="AG158" s="85" t="str">
        <f t="shared" si="91"/>
        <v>Fail</v>
      </c>
      <c r="AI158" s="53" t="str">
        <f>IF(F158="0","0",LOOKUP(F158,{0,1,2,3,"3.5",4,5},{"F","D","C","B","A-","A","A+"}))</f>
        <v>A-</v>
      </c>
      <c r="AJ158" s="53" t="str">
        <f>IF(H158="0","0",LOOKUP(H158,{0,1,2,3,"3.5",4,5},{"F","D","C","B","A-","A","A+"}))</f>
        <v>A-</v>
      </c>
      <c r="AK158" s="53" t="str">
        <f>IF(L158="0","0",LOOKUP(L158,{0,1,2,3,"3.5",4,5},{"F","D","C","B","A-","A","A+"}))</f>
        <v>A-</v>
      </c>
      <c r="AL158" s="53" t="str">
        <f>IF(P158="0","0",LOOKUP(P158,{0,1,2,3,"3.5",4,5},{"F","D","C","B","A-","A","A+"}))</f>
        <v>B</v>
      </c>
      <c r="AM158" s="53" t="str">
        <f>IF(T158="0","0",LOOKUP(T158,{0,1,2,3,"3.5",4,5},{"F","D","C","B","A-","A","A+"}))</f>
        <v>B</v>
      </c>
      <c r="AN158" s="53" t="str">
        <f>IF(X158="0","0",LOOKUP(X158,{0,1,2,3,"3.5",4,5},{"F","D","C","B","A-","A","A+"}))</f>
        <v>F</v>
      </c>
      <c r="AO158" s="53" t="str">
        <f>IF(AB158="0","0",LOOKUP(AB158,{0,1,2,3,"3.5",4,5},{"F","D","C","B","A-","A","A+"}))</f>
        <v>F</v>
      </c>
      <c r="AP158" s="54">
        <f t="shared" si="92"/>
        <v>289</v>
      </c>
    </row>
    <row r="159" spans="1:42" ht="19.5" customHeight="1" x14ac:dyDescent="0.25">
      <c r="A159" s="86">
        <v>1158</v>
      </c>
      <c r="B159" s="87" t="s">
        <v>243</v>
      </c>
      <c r="C159" s="59">
        <v>40</v>
      </c>
      <c r="D159" s="59">
        <v>22</v>
      </c>
      <c r="E159" s="62">
        <f t="shared" si="84"/>
        <v>62</v>
      </c>
      <c r="F159" s="62" t="str">
        <f>IF(E159="0","0",LOOKUP(E159,{0,33,40,50,60,70,80},{0,1,2,3,"3.5",4,5}))</f>
        <v>3.5</v>
      </c>
      <c r="G159" s="59">
        <v>40</v>
      </c>
      <c r="H159" s="62">
        <f>IF(G159="0","0",LOOKUP(G159,{0,33,40,50,60,70,80},{0,1,2,3,"3.5",4,5}))</f>
        <v>2</v>
      </c>
      <c r="I159" s="59">
        <v>26</v>
      </c>
      <c r="J159" s="59">
        <v>15</v>
      </c>
      <c r="K159" s="62">
        <f t="shared" si="85"/>
        <v>41</v>
      </c>
      <c r="L159" s="62">
        <f>IF(K159="0","0",LOOKUP(K159,{0,25,30,37,45,52,60},{0,1,2,3,"3.5",4,5}))</f>
        <v>3</v>
      </c>
      <c r="M159" s="59">
        <v>25</v>
      </c>
      <c r="N159" s="59">
        <v>12</v>
      </c>
      <c r="O159" s="59">
        <f t="shared" si="86"/>
        <v>37</v>
      </c>
      <c r="P159" s="59">
        <f>IF(O159="0","0",LOOKUP(O159,{0,25,30,37,45,52,60},{0,1,2,3,"3.5",4,5}))</f>
        <v>3</v>
      </c>
      <c r="Q159" s="59">
        <v>13</v>
      </c>
      <c r="R159" s="59">
        <v>12</v>
      </c>
      <c r="S159" s="59">
        <f t="shared" si="87"/>
        <v>25</v>
      </c>
      <c r="T159" s="59">
        <f>IF(S159="0","0",LOOKUP(S159,{0,25,30,37,45,52,60},{0,1,2,3,"3.5",4,5}))</f>
        <v>1</v>
      </c>
      <c r="U159" s="79">
        <v>19</v>
      </c>
      <c r="V159" s="79">
        <v>8</v>
      </c>
      <c r="W159" s="59">
        <f t="shared" si="88"/>
        <v>27</v>
      </c>
      <c r="X159" s="59">
        <f>IF(W159="0","0",LOOKUP(W159,{0,25,30,37,45,52,60},{0,1,2,3,"3.5",4,5}))</f>
        <v>1</v>
      </c>
      <c r="Y159" s="59">
        <v>11</v>
      </c>
      <c r="Z159" s="59">
        <v>10</v>
      </c>
      <c r="AA159" s="59">
        <f t="shared" si="89"/>
        <v>0</v>
      </c>
      <c r="AB159" s="59">
        <f>IF(AA159="0","0",LOOKUP(AA159,{0,25,30,37,45,52,60},{0,1,2,3,"3.5",4,5}))</f>
        <v>0</v>
      </c>
      <c r="AC159" s="59" t="s">
        <v>786</v>
      </c>
      <c r="AD159" s="82">
        <f>IF(ISBLANK(AB159)," ",IF(AB159="0","0",LOOKUP(AB159,{0,1,2,3,"3.5",4,5},{0,0,0,1,"1.5",2,3})))</f>
        <v>0</v>
      </c>
      <c r="AE159" s="77">
        <f t="shared" si="101"/>
        <v>2.25</v>
      </c>
      <c r="AF159" s="82" t="str">
        <f t="shared" si="90"/>
        <v>C</v>
      </c>
      <c r="AG159" s="85" t="str">
        <f t="shared" si="91"/>
        <v>Bellow Average Result</v>
      </c>
      <c r="AI159" s="53" t="str">
        <f>IF(F159="0","0",LOOKUP(F159,{0,1,2,3,"3.5",4,5},{"F","D","C","B","A-","A","A+"}))</f>
        <v>A-</v>
      </c>
      <c r="AJ159" s="53" t="str">
        <f>IF(H159="0","0",LOOKUP(H159,{0,1,2,3,"3.5",4,5},{"F","D","C","B","A-","A","A+"}))</f>
        <v>C</v>
      </c>
      <c r="AK159" s="53" t="str">
        <f>IF(L159="0","0",LOOKUP(L159,{0,1,2,3,"3.5",4,5},{"F","D","C","B","A-","A","A+"}))</f>
        <v>B</v>
      </c>
      <c r="AL159" s="53" t="str">
        <f>IF(P159="0","0",LOOKUP(P159,{0,1,2,3,"3.5",4,5},{"F","D","C","B","A-","A","A+"}))</f>
        <v>B</v>
      </c>
      <c r="AM159" s="53" t="str">
        <f>IF(T159="0","0",LOOKUP(T159,{0,1,2,3,"3.5",4,5},{"F","D","C","B","A-","A","A+"}))</f>
        <v>D</v>
      </c>
      <c r="AN159" s="53" t="str">
        <f>IF(X159="0","0",LOOKUP(X159,{0,1,2,3,"3.5",4,5},{"F","D","C","B","A-","A","A+"}))</f>
        <v>D</v>
      </c>
      <c r="AO159" s="53" t="str">
        <f>IF(AB159="0","0",LOOKUP(AB159,{0,1,2,3,"3.5",4,5},{"F","D","C","B","A-","A","A+"}))</f>
        <v>F</v>
      </c>
      <c r="AP159" s="54">
        <f t="shared" si="92"/>
        <v>232</v>
      </c>
    </row>
    <row r="160" spans="1:42" ht="19.5" customHeight="1" x14ac:dyDescent="0.25">
      <c r="A160" s="86">
        <v>1159</v>
      </c>
      <c r="B160" s="87" t="s">
        <v>244</v>
      </c>
      <c r="C160" s="59">
        <v>44</v>
      </c>
      <c r="D160" s="59">
        <v>19</v>
      </c>
      <c r="E160" s="62">
        <f t="shared" si="84"/>
        <v>63</v>
      </c>
      <c r="F160" s="62" t="str">
        <f>IF(E160="0","0",LOOKUP(E160,{0,33,40,50,60,70,80},{0,1,2,3,"3.5",4,5}))</f>
        <v>3.5</v>
      </c>
      <c r="G160" s="59">
        <v>40</v>
      </c>
      <c r="H160" s="62">
        <f>IF(G160="0","0",LOOKUP(G160,{0,33,40,50,60,70,80},{0,1,2,3,"3.5",4,5}))</f>
        <v>2</v>
      </c>
      <c r="I160" s="59">
        <v>30</v>
      </c>
      <c r="J160" s="59">
        <v>17</v>
      </c>
      <c r="K160" s="62">
        <f t="shared" si="85"/>
        <v>47</v>
      </c>
      <c r="L160" s="62" t="str">
        <f>IF(K160="0","0",LOOKUP(K160,{0,25,30,37,45,52,60},{0,1,2,3,"3.5",4,5}))</f>
        <v>3.5</v>
      </c>
      <c r="M160" s="59">
        <v>30</v>
      </c>
      <c r="N160" s="59">
        <v>12</v>
      </c>
      <c r="O160" s="59">
        <f t="shared" si="86"/>
        <v>42</v>
      </c>
      <c r="P160" s="59">
        <f>IF(O160="0","0",LOOKUP(O160,{0,25,30,37,45,52,60},{0,1,2,3,"3.5",4,5}))</f>
        <v>3</v>
      </c>
      <c r="Q160" s="59">
        <v>20</v>
      </c>
      <c r="R160" s="59">
        <v>13</v>
      </c>
      <c r="S160" s="59">
        <f t="shared" si="87"/>
        <v>33</v>
      </c>
      <c r="T160" s="59">
        <f>IF(S160="0","0",LOOKUP(S160,{0,25,30,37,45,52,60},{0,1,2,3,"3.5",4,5}))</f>
        <v>2</v>
      </c>
      <c r="U160" s="79">
        <v>6</v>
      </c>
      <c r="V160" s="79">
        <v>9</v>
      </c>
      <c r="W160" s="59">
        <f t="shared" si="88"/>
        <v>0</v>
      </c>
      <c r="X160" s="59">
        <f>IF(W160="0","0",LOOKUP(W160,{0,25,30,37,45,52,60},{0,1,2,3,"3.5",4,5}))</f>
        <v>0</v>
      </c>
      <c r="Y160" s="59">
        <v>15</v>
      </c>
      <c r="Z160" s="59">
        <v>8</v>
      </c>
      <c r="AA160" s="59">
        <f t="shared" si="89"/>
        <v>23</v>
      </c>
      <c r="AB160" s="59">
        <f>IF(AA160="0","0",LOOKUP(AA160,{0,25,30,37,45,52,60},{0,1,2,3,"3.5",4,5}))</f>
        <v>0</v>
      </c>
      <c r="AC160" s="59" t="s">
        <v>786</v>
      </c>
      <c r="AD160" s="82">
        <f>IF(ISBLANK(AB160)," ",IF(AB160="0","0",LOOKUP(AB160,{0,1,2,3,"3.5",4,5},{0,0,0,1,"1.5",2,3})))</f>
        <v>0</v>
      </c>
      <c r="AE160" s="77">
        <f t="shared" si="101"/>
        <v>0</v>
      </c>
      <c r="AF160" s="82" t="str">
        <f t="shared" si="90"/>
        <v>F</v>
      </c>
      <c r="AG160" s="85" t="str">
        <f t="shared" si="91"/>
        <v>Fail</v>
      </c>
      <c r="AI160" s="53" t="str">
        <f>IF(F160="0","0",LOOKUP(F160,{0,1,2,3,"3.5",4,5},{"F","D","C","B","A-","A","A+"}))</f>
        <v>A-</v>
      </c>
      <c r="AJ160" s="53" t="str">
        <f>IF(H160="0","0",LOOKUP(H160,{0,1,2,3,"3.5",4,5},{"F","D","C","B","A-","A","A+"}))</f>
        <v>C</v>
      </c>
      <c r="AK160" s="53" t="str">
        <f>IF(L160="0","0",LOOKUP(L160,{0,1,2,3,"3.5",4,5},{"F","D","C","B","A-","A","A+"}))</f>
        <v>A-</v>
      </c>
      <c r="AL160" s="53" t="str">
        <f>IF(P160="0","0",LOOKUP(P160,{0,1,2,3,"3.5",4,5},{"F","D","C","B","A-","A","A+"}))</f>
        <v>B</v>
      </c>
      <c r="AM160" s="53" t="str">
        <f>IF(T160="0","0",LOOKUP(T160,{0,1,2,3,"3.5",4,5},{"F","D","C","B","A-","A","A+"}))</f>
        <v>C</v>
      </c>
      <c r="AN160" s="53" t="str">
        <f>IF(X160="0","0",LOOKUP(X160,{0,1,2,3,"3.5",4,5},{"F","D","C","B","A-","A","A+"}))</f>
        <v>F</v>
      </c>
      <c r="AO160" s="53" t="str">
        <f>IF(AB160="0","0",LOOKUP(AB160,{0,1,2,3,"3.5",4,5},{"F","D","C","B","A-","A","A+"}))</f>
        <v>F</v>
      </c>
      <c r="AP160" s="54">
        <f t="shared" si="92"/>
        <v>248</v>
      </c>
    </row>
    <row r="161" spans="1:42" ht="19.5" customHeight="1" x14ac:dyDescent="0.25">
      <c r="A161" s="86">
        <v>1160</v>
      </c>
      <c r="B161" s="87" t="s">
        <v>245</v>
      </c>
      <c r="C161" s="59">
        <v>41</v>
      </c>
      <c r="D161" s="59">
        <v>20</v>
      </c>
      <c r="E161" s="62">
        <f t="shared" si="84"/>
        <v>61</v>
      </c>
      <c r="F161" s="62" t="str">
        <f>IF(E161="0","0",LOOKUP(E161,{0,33,40,50,60,70,80},{0,1,2,3,"3.5",4,5}))</f>
        <v>3.5</v>
      </c>
      <c r="G161" s="59">
        <v>40</v>
      </c>
      <c r="H161" s="62">
        <f>IF(G161="0","0",LOOKUP(G161,{0,33,40,50,60,70,80},{0,1,2,3,"3.5",4,5}))</f>
        <v>2</v>
      </c>
      <c r="I161" s="59">
        <v>27</v>
      </c>
      <c r="J161" s="59">
        <v>16</v>
      </c>
      <c r="K161" s="62">
        <f t="shared" si="85"/>
        <v>43</v>
      </c>
      <c r="L161" s="62">
        <f>IF(K161="0","0",LOOKUP(K161,{0,25,30,37,45,52,60},{0,1,2,3,"3.5",4,5}))</f>
        <v>3</v>
      </c>
      <c r="M161" s="59">
        <v>7</v>
      </c>
      <c r="N161" s="59">
        <v>16</v>
      </c>
      <c r="O161" s="59">
        <f t="shared" si="86"/>
        <v>0</v>
      </c>
      <c r="P161" s="59">
        <f>IF(O161="0","0",LOOKUP(O161,{0,25,30,37,45,52,60},{0,1,2,3,"3.5",4,5}))</f>
        <v>0</v>
      </c>
      <c r="Q161" s="59">
        <v>20</v>
      </c>
      <c r="R161" s="59">
        <v>11</v>
      </c>
      <c r="S161" s="59">
        <f t="shared" si="87"/>
        <v>31</v>
      </c>
      <c r="T161" s="59">
        <f>IF(S161="0","0",LOOKUP(S161,{0,25,30,37,45,52,60},{0,1,2,3,"3.5",4,5}))</f>
        <v>2</v>
      </c>
      <c r="U161" s="79">
        <v>3</v>
      </c>
      <c r="V161" s="79">
        <v>6</v>
      </c>
      <c r="W161" s="59">
        <f t="shared" si="88"/>
        <v>0</v>
      </c>
      <c r="X161" s="59">
        <f>IF(W161="0","0",LOOKUP(W161,{0,25,30,37,45,52,60},{0,1,2,3,"3.5",4,5}))</f>
        <v>0</v>
      </c>
      <c r="Y161" s="59">
        <v>4</v>
      </c>
      <c r="Z161" s="59">
        <v>8</v>
      </c>
      <c r="AA161" s="59">
        <f t="shared" si="89"/>
        <v>0</v>
      </c>
      <c r="AB161" s="59">
        <f>IF(AA161="0","0",LOOKUP(AA161,{0,25,30,37,45,52,60},{0,1,2,3,"3.5",4,5}))</f>
        <v>0</v>
      </c>
      <c r="AC161" s="59" t="s">
        <v>785</v>
      </c>
      <c r="AD161" s="82">
        <f>IF(ISBLANK(X161)," ",IF(X161="0","0",LOOKUP(X161,{0,1,2,3,"3.5",4,5},{0,0,0,1,"1.5",2,3})))</f>
        <v>0</v>
      </c>
      <c r="AE161" s="77">
        <f t="shared" ref="AE161:AE169" si="102">IF(OR((F161=0),(H161=0),(L161=0),(P161=0),(T161=0),(AB161=0)),0,SUM(F161+H161+L161+P161+T161+AB161+AD161)/6)</f>
        <v>0</v>
      </c>
      <c r="AF161" s="82" t="str">
        <f t="shared" si="90"/>
        <v>F</v>
      </c>
      <c r="AG161" s="85" t="str">
        <f t="shared" si="91"/>
        <v>Fail</v>
      </c>
      <c r="AI161" s="53" t="str">
        <f>IF(F161="0","0",LOOKUP(F161,{0,1,2,3,"3.5",4,5},{"F","D","C","B","A-","A","A+"}))</f>
        <v>A-</v>
      </c>
      <c r="AJ161" s="53" t="str">
        <f>IF(H161="0","0",LOOKUP(H161,{0,1,2,3,"3.5",4,5},{"F","D","C","B","A-","A","A+"}))</f>
        <v>C</v>
      </c>
      <c r="AK161" s="53" t="str">
        <f>IF(L161="0","0",LOOKUP(L161,{0,1,2,3,"3.5",4,5},{"F","D","C","B","A-","A","A+"}))</f>
        <v>B</v>
      </c>
      <c r="AL161" s="53" t="str">
        <f>IF(P161="0","0",LOOKUP(P161,{0,1,2,3,"3.5",4,5},{"F","D","C","B","A-","A","A+"}))</f>
        <v>F</v>
      </c>
      <c r="AM161" s="53" t="str">
        <f>IF(T161="0","0",LOOKUP(T161,{0,1,2,3,"3.5",4,5},{"F","D","C","B","A-","A","A+"}))</f>
        <v>C</v>
      </c>
      <c r="AN161" s="53" t="str">
        <f>IF(X161="0","0",LOOKUP(X161,{0,1,2,3,"3.5",4,5},{"F","D","C","B","A-","A","A+"}))</f>
        <v>F</v>
      </c>
      <c r="AO161" s="53" t="str">
        <f>IF(AB161="0","0",LOOKUP(AB161,{0,1,2,3,"3.5",4,5},{"F","D","C","B","A-","A","A+"}))</f>
        <v>F</v>
      </c>
      <c r="AP161" s="54">
        <f t="shared" si="92"/>
        <v>175</v>
      </c>
    </row>
    <row r="162" spans="1:42" ht="19.5" customHeight="1" x14ac:dyDescent="0.25">
      <c r="A162" s="86">
        <v>1163</v>
      </c>
      <c r="B162" s="87" t="s">
        <v>246</v>
      </c>
      <c r="C162" s="59">
        <v>44</v>
      </c>
      <c r="D162" s="59">
        <v>22</v>
      </c>
      <c r="E162" s="62">
        <f t="shared" si="84"/>
        <v>66</v>
      </c>
      <c r="F162" s="62" t="str">
        <f>IF(E162="0","0",LOOKUP(E162,{0,33,40,50,60,70,80},{0,1,2,3,"3.5",4,5}))</f>
        <v>3.5</v>
      </c>
      <c r="G162" s="59">
        <v>65</v>
      </c>
      <c r="H162" s="62" t="str">
        <f>IF(G162="0","0",LOOKUP(G162,{0,33,40,50,60,70,80},{0,1,2,3,"3.5",4,5}))</f>
        <v>3.5</v>
      </c>
      <c r="I162" s="59">
        <v>32</v>
      </c>
      <c r="J162" s="59">
        <v>12</v>
      </c>
      <c r="K162" s="62">
        <f t="shared" si="85"/>
        <v>44</v>
      </c>
      <c r="L162" s="62">
        <f>IF(K162="0","0",LOOKUP(K162,{0,25,30,37,45,52,60},{0,1,2,3,"3.5",4,5}))</f>
        <v>3</v>
      </c>
      <c r="M162" s="59">
        <v>10</v>
      </c>
      <c r="N162" s="59">
        <v>8</v>
      </c>
      <c r="O162" s="59">
        <f t="shared" si="86"/>
        <v>0</v>
      </c>
      <c r="P162" s="59">
        <f>IF(O162="0","0",LOOKUP(O162,{0,25,30,37,45,52,60},{0,1,2,3,"3.5",4,5}))</f>
        <v>0</v>
      </c>
      <c r="Q162" s="59">
        <v>21</v>
      </c>
      <c r="R162" s="78"/>
      <c r="S162" s="59">
        <f t="shared" si="87"/>
        <v>0</v>
      </c>
      <c r="T162" s="59">
        <f>IF(S162="0","0",LOOKUP(S162,{0,25,30,37,45,52,60},{0,1,2,3,"3.5",4,5}))</f>
        <v>0</v>
      </c>
      <c r="U162" s="79">
        <v>10</v>
      </c>
      <c r="V162" s="79">
        <v>7</v>
      </c>
      <c r="W162" s="59">
        <f t="shared" si="88"/>
        <v>0</v>
      </c>
      <c r="X162" s="59">
        <f>IF(W162="0","0",LOOKUP(W162,{0,25,30,37,45,52,60},{0,1,2,3,"3.5",4,5}))</f>
        <v>0</v>
      </c>
      <c r="Y162" s="59">
        <v>11</v>
      </c>
      <c r="Z162" s="59">
        <v>9</v>
      </c>
      <c r="AA162" s="59">
        <f t="shared" si="89"/>
        <v>0</v>
      </c>
      <c r="AB162" s="59">
        <f>IF(AA162="0","0",LOOKUP(AA162,{0,25,30,37,45,52,60},{0,1,2,3,"3.5",4,5}))</f>
        <v>0</v>
      </c>
      <c r="AC162" s="59" t="s">
        <v>785</v>
      </c>
      <c r="AD162" s="82">
        <f>IF(ISBLANK(X162)," ",IF(X162="0","0",LOOKUP(X162,{0,1,2,3,"3.5",4,5},{0,0,0,1,"1.5",2,3})))</f>
        <v>0</v>
      </c>
      <c r="AE162" s="77">
        <f t="shared" si="102"/>
        <v>0</v>
      </c>
      <c r="AF162" s="82" t="str">
        <f t="shared" si="90"/>
        <v>F</v>
      </c>
      <c r="AG162" s="85" t="str">
        <f t="shared" si="91"/>
        <v>Fail</v>
      </c>
      <c r="AI162" s="53" t="str">
        <f>IF(F162="0","0",LOOKUP(F162,{0,1,2,3,"3.5",4,5},{"F","D","C","B","A-","A","A+"}))</f>
        <v>A-</v>
      </c>
      <c r="AJ162" s="53" t="str">
        <f>IF(H162="0","0",LOOKUP(H162,{0,1,2,3,"3.5",4,5},{"F","D","C","B","A-","A","A+"}))</f>
        <v>A-</v>
      </c>
      <c r="AK162" s="53" t="str">
        <f>IF(L162="0","0",LOOKUP(L162,{0,1,2,3,"3.5",4,5},{"F","D","C","B","A-","A","A+"}))</f>
        <v>B</v>
      </c>
      <c r="AL162" s="53" t="str">
        <f>IF(P162="0","0",LOOKUP(P162,{0,1,2,3,"3.5",4,5},{"F","D","C","B","A-","A","A+"}))</f>
        <v>F</v>
      </c>
      <c r="AM162" s="53" t="str">
        <f>IF(T162="0","0",LOOKUP(T162,{0,1,2,3,"3.5",4,5},{"F","D","C","B","A-","A","A+"}))</f>
        <v>F</v>
      </c>
      <c r="AN162" s="53" t="str">
        <f>IF(X162="0","0",LOOKUP(X162,{0,1,2,3,"3.5",4,5},{"F","D","C","B","A-","A","A+"}))</f>
        <v>F</v>
      </c>
      <c r="AO162" s="53" t="str">
        <f>IF(AB162="0","0",LOOKUP(AB162,{0,1,2,3,"3.5",4,5},{"F","D","C","B","A-","A","A+"}))</f>
        <v>F</v>
      </c>
      <c r="AP162" s="54">
        <f t="shared" si="92"/>
        <v>175</v>
      </c>
    </row>
    <row r="163" spans="1:42" ht="19.5" customHeight="1" x14ac:dyDescent="0.25">
      <c r="A163" s="86">
        <v>1164</v>
      </c>
      <c r="B163" s="87" t="s">
        <v>247</v>
      </c>
      <c r="C163" s="59">
        <v>46</v>
      </c>
      <c r="D163" s="59">
        <v>19</v>
      </c>
      <c r="E163" s="62">
        <f t="shared" si="84"/>
        <v>65</v>
      </c>
      <c r="F163" s="62" t="str">
        <f>IF(E163="0","0",LOOKUP(E163,{0,33,40,50,60,70,80},{0,1,2,3,"3.5",4,5}))</f>
        <v>3.5</v>
      </c>
      <c r="G163" s="59">
        <v>56</v>
      </c>
      <c r="H163" s="62">
        <f>IF(G163="0","0",LOOKUP(G163,{0,33,40,50,60,70,80},{0,1,2,3,"3.5",4,5}))</f>
        <v>3</v>
      </c>
      <c r="I163" s="59">
        <v>32</v>
      </c>
      <c r="J163" s="59">
        <v>20</v>
      </c>
      <c r="K163" s="62">
        <f t="shared" si="85"/>
        <v>52</v>
      </c>
      <c r="L163" s="62">
        <f>IF(K163="0","0",LOOKUP(K163,{0,25,30,37,45,52,60},{0,1,2,3,"3.5",4,5}))</f>
        <v>4</v>
      </c>
      <c r="M163" s="59">
        <v>20</v>
      </c>
      <c r="N163" s="59"/>
      <c r="O163" s="59">
        <f t="shared" si="86"/>
        <v>0</v>
      </c>
      <c r="P163" s="59">
        <f>IF(O163="0","0",LOOKUP(O163,{0,25,30,37,45,52,60},{0,1,2,3,"3.5",4,5}))</f>
        <v>0</v>
      </c>
      <c r="Q163" s="59">
        <v>25</v>
      </c>
      <c r="R163" s="59">
        <v>13</v>
      </c>
      <c r="S163" s="59">
        <f t="shared" si="87"/>
        <v>38</v>
      </c>
      <c r="T163" s="59">
        <f>IF(S163="0","0",LOOKUP(S163,{0,25,30,37,45,52,60},{0,1,2,3,"3.5",4,5}))</f>
        <v>3</v>
      </c>
      <c r="U163" s="79">
        <v>1</v>
      </c>
      <c r="V163" s="79">
        <v>10</v>
      </c>
      <c r="W163" s="59">
        <f t="shared" si="88"/>
        <v>0</v>
      </c>
      <c r="X163" s="59">
        <f>IF(W163="0","0",LOOKUP(W163,{0,25,30,37,45,52,60},{0,1,2,3,"3.5",4,5}))</f>
        <v>0</v>
      </c>
      <c r="Y163" s="59">
        <v>18</v>
      </c>
      <c r="Z163" s="59">
        <v>10</v>
      </c>
      <c r="AA163" s="59">
        <f t="shared" si="89"/>
        <v>28</v>
      </c>
      <c r="AB163" s="59">
        <f>IF(AA163="0","0",LOOKUP(AA163,{0,25,30,37,45,52,60},{0,1,2,3,"3.5",4,5}))</f>
        <v>1</v>
      </c>
      <c r="AC163" s="59" t="s">
        <v>785</v>
      </c>
      <c r="AD163" s="82">
        <f>IF(ISBLANK(X163)," ",IF(X163="0","0",LOOKUP(X163,{0,1,2,3,"3.5",4,5},{0,0,0,1,"1.5",2,3})))</f>
        <v>0</v>
      </c>
      <c r="AE163" s="77">
        <f t="shared" si="102"/>
        <v>0</v>
      </c>
      <c r="AF163" s="82" t="str">
        <f t="shared" si="90"/>
        <v>F</v>
      </c>
      <c r="AG163" s="85" t="str">
        <f t="shared" si="91"/>
        <v>Fail</v>
      </c>
      <c r="AI163" s="53" t="str">
        <f>IF(F163="0","0",LOOKUP(F163,{0,1,2,3,"3.5",4,5},{"F","D","C","B","A-","A","A+"}))</f>
        <v>A-</v>
      </c>
      <c r="AJ163" s="53" t="str">
        <f>IF(H163="0","0",LOOKUP(H163,{0,1,2,3,"3.5",4,5},{"F","D","C","B","A-","A","A+"}))</f>
        <v>B</v>
      </c>
      <c r="AK163" s="53" t="str">
        <f>IF(L163="0","0",LOOKUP(L163,{0,1,2,3,"3.5",4,5},{"F","D","C","B","A-","A","A+"}))</f>
        <v>A</v>
      </c>
      <c r="AL163" s="53" t="str">
        <f>IF(P163="0","0",LOOKUP(P163,{0,1,2,3,"3.5",4,5},{"F","D","C","B","A-","A","A+"}))</f>
        <v>F</v>
      </c>
      <c r="AM163" s="53" t="str">
        <f>IF(T163="0","0",LOOKUP(T163,{0,1,2,3,"3.5",4,5},{"F","D","C","B","A-","A","A+"}))</f>
        <v>B</v>
      </c>
      <c r="AN163" s="53" t="str">
        <f>IF(X163="0","0",LOOKUP(X163,{0,1,2,3,"3.5",4,5},{"F","D","C","B","A-","A","A+"}))</f>
        <v>F</v>
      </c>
      <c r="AO163" s="53" t="str">
        <f>IF(AB163="0","0",LOOKUP(AB163,{0,1,2,3,"3.5",4,5},{"F","D","C","B","A-","A","A+"}))</f>
        <v>D</v>
      </c>
      <c r="AP163" s="54">
        <f t="shared" si="92"/>
        <v>239</v>
      </c>
    </row>
    <row r="164" spans="1:42" ht="19.5" customHeight="1" x14ac:dyDescent="0.25">
      <c r="A164" s="86">
        <v>1165</v>
      </c>
      <c r="B164" s="87" t="s">
        <v>248</v>
      </c>
      <c r="C164" s="59">
        <v>45</v>
      </c>
      <c r="D164" s="59">
        <v>19</v>
      </c>
      <c r="E164" s="62">
        <f t="shared" si="84"/>
        <v>64</v>
      </c>
      <c r="F164" s="62" t="str">
        <f>IF(E164="0","0",LOOKUP(E164,{0,33,40,50,60,70,80},{0,1,2,3,"3.5",4,5}))</f>
        <v>3.5</v>
      </c>
      <c r="G164" s="59">
        <v>42</v>
      </c>
      <c r="H164" s="62">
        <f>IF(G164="0","0",LOOKUP(G164,{0,33,40,50,60,70,80},{0,1,2,3,"3.5",4,5}))</f>
        <v>2</v>
      </c>
      <c r="I164" s="59">
        <v>25</v>
      </c>
      <c r="J164" s="59">
        <v>18</v>
      </c>
      <c r="K164" s="62">
        <f t="shared" si="85"/>
        <v>43</v>
      </c>
      <c r="L164" s="62">
        <f>IF(K164="0","0",LOOKUP(K164,{0,25,30,37,45,52,60},{0,1,2,3,"3.5",4,5}))</f>
        <v>3</v>
      </c>
      <c r="M164" s="59">
        <v>20</v>
      </c>
      <c r="N164" s="59">
        <v>15</v>
      </c>
      <c r="O164" s="59">
        <f t="shared" si="86"/>
        <v>35</v>
      </c>
      <c r="P164" s="59">
        <f>IF(O164="0","0",LOOKUP(O164,{0,25,30,37,45,52,60},{0,1,2,3,"3.5",4,5}))</f>
        <v>2</v>
      </c>
      <c r="Q164" s="59">
        <v>22</v>
      </c>
      <c r="R164" s="59">
        <v>16</v>
      </c>
      <c r="S164" s="59">
        <f t="shared" si="87"/>
        <v>38</v>
      </c>
      <c r="T164" s="59">
        <f>IF(S164="0","0",LOOKUP(S164,{0,25,30,37,45,52,60},{0,1,2,3,"3.5",4,5}))</f>
        <v>3</v>
      </c>
      <c r="U164" s="79">
        <v>1</v>
      </c>
      <c r="V164" s="79">
        <v>9</v>
      </c>
      <c r="W164" s="59">
        <f t="shared" si="88"/>
        <v>0</v>
      </c>
      <c r="X164" s="59">
        <f>IF(W164="0","0",LOOKUP(W164,{0,25,30,37,45,52,60},{0,1,2,3,"3.5",4,5}))</f>
        <v>0</v>
      </c>
      <c r="Y164" s="59">
        <v>14</v>
      </c>
      <c r="Z164" s="59">
        <v>10</v>
      </c>
      <c r="AA164" s="59">
        <f t="shared" si="89"/>
        <v>24</v>
      </c>
      <c r="AB164" s="59">
        <f>IF(AA164="0","0",LOOKUP(AA164,{0,25,30,37,45,52,60},{0,1,2,3,"3.5",4,5}))</f>
        <v>0</v>
      </c>
      <c r="AC164" s="59" t="s">
        <v>785</v>
      </c>
      <c r="AD164" s="82">
        <f>IF(ISBLANK(X164)," ",IF(X164="0","0",LOOKUP(X164,{0,1,2,3,"3.5",4,5},{0,0,0,1,"1.5",2,3})))</f>
        <v>0</v>
      </c>
      <c r="AE164" s="77">
        <f t="shared" si="102"/>
        <v>0</v>
      </c>
      <c r="AF164" s="82" t="str">
        <f t="shared" si="90"/>
        <v>F</v>
      </c>
      <c r="AG164" s="85" t="str">
        <f t="shared" si="91"/>
        <v>Fail</v>
      </c>
      <c r="AI164" s="53" t="str">
        <f>IF(F164="0","0",LOOKUP(F164,{0,1,2,3,"3.5",4,5},{"F","D","C","B","A-","A","A+"}))</f>
        <v>A-</v>
      </c>
      <c r="AJ164" s="53" t="str">
        <f>IF(H164="0","0",LOOKUP(H164,{0,1,2,3,"3.5",4,5},{"F","D","C","B","A-","A","A+"}))</f>
        <v>C</v>
      </c>
      <c r="AK164" s="53" t="str">
        <f>IF(L164="0","0",LOOKUP(L164,{0,1,2,3,"3.5",4,5},{"F","D","C","B","A-","A","A+"}))</f>
        <v>B</v>
      </c>
      <c r="AL164" s="53" t="str">
        <f>IF(P164="0","0",LOOKUP(P164,{0,1,2,3,"3.5",4,5},{"F","D","C","B","A-","A","A+"}))</f>
        <v>C</v>
      </c>
      <c r="AM164" s="53" t="str">
        <f>IF(T164="0","0",LOOKUP(T164,{0,1,2,3,"3.5",4,5},{"F","D","C","B","A-","A","A+"}))</f>
        <v>B</v>
      </c>
      <c r="AN164" s="53" t="str">
        <f>IF(X164="0","0",LOOKUP(X164,{0,1,2,3,"3.5",4,5},{"F","D","C","B","A-","A","A+"}))</f>
        <v>F</v>
      </c>
      <c r="AO164" s="53" t="str">
        <f>IF(AB164="0","0",LOOKUP(AB164,{0,1,2,3,"3.5",4,5},{"F","D","C","B","A-","A","A+"}))</f>
        <v>F</v>
      </c>
      <c r="AP164" s="54">
        <f t="shared" si="92"/>
        <v>246</v>
      </c>
    </row>
    <row r="165" spans="1:42" ht="19.5" customHeight="1" x14ac:dyDescent="0.25">
      <c r="A165" s="86">
        <v>1166</v>
      </c>
      <c r="B165" s="87" t="s">
        <v>249</v>
      </c>
      <c r="C165" s="59">
        <v>51</v>
      </c>
      <c r="D165" s="59">
        <v>19</v>
      </c>
      <c r="E165" s="62">
        <f t="shared" ref="E165:E196" si="103">IF(OR((C165&lt;19),(D165&lt;9)),0,SUM(C165:D165))</f>
        <v>70</v>
      </c>
      <c r="F165" s="62">
        <f>IF(E165="0","0",LOOKUP(E165,{0,33,40,50,60,70,80},{0,1,2,3,"3.5",4,5}))</f>
        <v>4</v>
      </c>
      <c r="G165" s="59">
        <v>62</v>
      </c>
      <c r="H165" s="62" t="str">
        <f>IF(G165="0","0",LOOKUP(G165,{0,33,40,50,60,70,80},{0,1,2,3,"3.5",4,5}))</f>
        <v>3.5</v>
      </c>
      <c r="I165" s="59">
        <v>24</v>
      </c>
      <c r="J165" s="59">
        <v>15</v>
      </c>
      <c r="K165" s="62">
        <f t="shared" ref="K165:K196" si="104">IF(OR((I165&lt;13),(J165&lt;8)),0,SUM(I165:J165))</f>
        <v>39</v>
      </c>
      <c r="L165" s="62">
        <f>IF(K165="0","0",LOOKUP(K165,{0,25,30,37,45,52,60},{0,1,2,3,"3.5",4,5}))</f>
        <v>3</v>
      </c>
      <c r="M165" s="59">
        <v>19</v>
      </c>
      <c r="N165" s="59">
        <v>16</v>
      </c>
      <c r="O165" s="59">
        <f t="shared" ref="O165:O196" si="105">IF(OR((M165&lt;13),(N165&lt;8)),0,SUM(M165:N165))</f>
        <v>35</v>
      </c>
      <c r="P165" s="59">
        <f>IF(O165="0","0",LOOKUP(O165,{0,25,30,37,45,52,60},{0,1,2,3,"3.5",4,5}))</f>
        <v>2</v>
      </c>
      <c r="Q165" s="59">
        <v>24</v>
      </c>
      <c r="R165" s="59">
        <v>15</v>
      </c>
      <c r="S165" s="59">
        <f t="shared" ref="S165:S196" si="106">IF(OR((Q165&lt;13),(R165&lt;8)),0,SUM(Q165:R165))</f>
        <v>39</v>
      </c>
      <c r="T165" s="59">
        <f>IF(S165="0","0",LOOKUP(S165,{0,25,30,37,45,52,60},{0,1,2,3,"3.5",4,5}))</f>
        <v>3</v>
      </c>
      <c r="U165" s="79">
        <v>1</v>
      </c>
      <c r="V165" s="79">
        <v>8</v>
      </c>
      <c r="W165" s="59">
        <f t="shared" ref="W165:W196" si="107">IF(OR((U165&lt;13),(V165&lt;8)),0,SUM(U165:V165))</f>
        <v>0</v>
      </c>
      <c r="X165" s="59">
        <f>IF(W165="0","0",LOOKUP(W165,{0,25,30,37,45,52,60},{0,1,2,3,"3.5",4,5}))</f>
        <v>0</v>
      </c>
      <c r="Y165" s="59">
        <v>12</v>
      </c>
      <c r="Z165" s="59">
        <v>11</v>
      </c>
      <c r="AA165" s="59">
        <f t="shared" ref="AA165:AA196" si="108">IF(OR((Y165&lt;13),(Z165&lt;8)),0,SUM(Y165:Z165))</f>
        <v>0</v>
      </c>
      <c r="AB165" s="59">
        <f>IF(AA165="0","0",LOOKUP(AA165,{0,25,30,37,45,52,60},{0,1,2,3,"3.5",4,5}))</f>
        <v>0</v>
      </c>
      <c r="AC165" s="59" t="s">
        <v>785</v>
      </c>
      <c r="AD165" s="82">
        <f>IF(ISBLANK(X165)," ",IF(X165="0","0",LOOKUP(X165,{0,1,2,3,"3.5",4,5},{0,0,0,1,"1.5",2,3})))</f>
        <v>0</v>
      </c>
      <c r="AE165" s="77">
        <f t="shared" si="102"/>
        <v>0</v>
      </c>
      <c r="AF165" s="82" t="str">
        <f t="shared" ref="AF165:AF196" si="109">IF(AE165&gt;=5,"A+",IF(AE165&gt;=4,"A",IF(AE165&gt;=3.5,"A-",IF(AE165&gt;=3,"B",IF(AE165&gt;=2,"C",IF(AE165&gt;=1,"D","F"))))))</f>
        <v>F</v>
      </c>
      <c r="AG165" s="85" t="str">
        <f t="shared" ref="AG165:AG196" si="110">IF(AF165="A+","Excellent Result",IF(AF165="A","Very Good Result",IF(AF165="A-","Good Result",IF(AF165="B","Average Result",IF(AF165="C","Bellow Average Result",IF(AF165="D","Not So Good Result","Fail"))))))</f>
        <v>Fail</v>
      </c>
      <c r="AI165" s="53" t="str">
        <f>IF(F165="0","0",LOOKUP(F165,{0,1,2,3,"3.5",4,5},{"F","D","C","B","A-","A","A+"}))</f>
        <v>A</v>
      </c>
      <c r="AJ165" s="53" t="str">
        <f>IF(H165="0","0",LOOKUP(H165,{0,1,2,3,"3.5",4,5},{"F","D","C","B","A-","A","A+"}))</f>
        <v>A-</v>
      </c>
      <c r="AK165" s="53" t="str">
        <f>IF(L165="0","0",LOOKUP(L165,{0,1,2,3,"3.5",4,5},{"F","D","C","B","A-","A","A+"}))</f>
        <v>B</v>
      </c>
      <c r="AL165" s="53" t="str">
        <f>IF(P165="0","0",LOOKUP(P165,{0,1,2,3,"3.5",4,5},{"F","D","C","B","A-","A","A+"}))</f>
        <v>C</v>
      </c>
      <c r="AM165" s="53" t="str">
        <f>IF(T165="0","0",LOOKUP(T165,{0,1,2,3,"3.5",4,5},{"F","D","C","B","A-","A","A+"}))</f>
        <v>B</v>
      </c>
      <c r="AN165" s="53" t="str">
        <f>IF(X165="0","0",LOOKUP(X165,{0,1,2,3,"3.5",4,5},{"F","D","C","B","A-","A","A+"}))</f>
        <v>F</v>
      </c>
      <c r="AO165" s="53" t="str">
        <f>IF(AB165="0","0",LOOKUP(AB165,{0,1,2,3,"3.5",4,5},{"F","D","C","B","A-","A","A+"}))</f>
        <v>F</v>
      </c>
      <c r="AP165" s="54">
        <f t="shared" ref="AP165:AP196" si="111" xml:space="preserve"> SUM(E165+G165+K165+O165+S165+W165+AA165)</f>
        <v>245</v>
      </c>
    </row>
    <row r="166" spans="1:42" ht="19.5" customHeight="1" x14ac:dyDescent="0.25">
      <c r="A166" s="86">
        <v>1167</v>
      </c>
      <c r="B166" s="87" t="s">
        <v>250</v>
      </c>
      <c r="C166" s="79">
        <v>0</v>
      </c>
      <c r="D166" s="79">
        <v>0</v>
      </c>
      <c r="E166" s="62">
        <f t="shared" si="103"/>
        <v>0</v>
      </c>
      <c r="F166" s="62">
        <f>IF(E166="0","0",LOOKUP(E166,{0,33,40,50,60,70,80},{0,1,2,3,"3.5",4,5}))</f>
        <v>0</v>
      </c>
      <c r="G166" s="59">
        <v>0</v>
      </c>
      <c r="H166" s="62">
        <f>IF(G166="0","0",LOOKUP(G166,{0,33,40,50,60,70,80},{0,1,2,3,"3.5",4,5}))</f>
        <v>0</v>
      </c>
      <c r="I166" s="59">
        <v>0</v>
      </c>
      <c r="J166" s="59">
        <v>0</v>
      </c>
      <c r="K166" s="62">
        <f t="shared" si="104"/>
        <v>0</v>
      </c>
      <c r="L166" s="62">
        <f>IF(K166="0","0",LOOKUP(K166,{0,25,30,37,45,52,60},{0,1,2,3,"3.5",4,5}))</f>
        <v>0</v>
      </c>
      <c r="M166" s="79">
        <v>0</v>
      </c>
      <c r="N166" s="79">
        <v>0</v>
      </c>
      <c r="O166" s="59">
        <f t="shared" si="105"/>
        <v>0</v>
      </c>
      <c r="P166" s="59">
        <f>IF(O166="0","0",LOOKUP(O166,{0,25,30,37,45,52,60},{0,1,2,3,"3.5",4,5}))</f>
        <v>0</v>
      </c>
      <c r="Q166" s="78">
        <v>0</v>
      </c>
      <c r="R166" s="78">
        <v>0</v>
      </c>
      <c r="S166" s="59">
        <f t="shared" si="106"/>
        <v>0</v>
      </c>
      <c r="T166" s="59">
        <f>IF(S166="0","0",LOOKUP(S166,{0,25,30,37,45,52,60},{0,1,2,3,"3.5",4,5}))</f>
        <v>0</v>
      </c>
      <c r="U166" s="79">
        <v>0</v>
      </c>
      <c r="V166" s="79">
        <v>0</v>
      </c>
      <c r="W166" s="59">
        <f t="shared" si="107"/>
        <v>0</v>
      </c>
      <c r="X166" s="59">
        <f>IF(W166="0","0",LOOKUP(W166,{0,25,30,37,45,52,60},{0,1,2,3,"3.5",4,5}))</f>
        <v>0</v>
      </c>
      <c r="Y166" s="79">
        <v>0</v>
      </c>
      <c r="Z166" s="79">
        <v>0</v>
      </c>
      <c r="AA166" s="59">
        <f t="shared" si="108"/>
        <v>0</v>
      </c>
      <c r="AB166" s="59">
        <f>IF(AA166="0","0",LOOKUP(AA166,{0,25,30,37,45,52,60},{0,1,2,3,"3.5",4,5}))</f>
        <v>0</v>
      </c>
      <c r="AC166" s="59" t="s">
        <v>785</v>
      </c>
      <c r="AD166" s="82">
        <f>IF(ISBLANK(X166)," ",IF(X166="0","0",LOOKUP(X166,{0,1,2,3,"3.5",4,5},{0,0,0,1,"1.5",2,3})))</f>
        <v>0</v>
      </c>
      <c r="AE166" s="77">
        <f t="shared" si="102"/>
        <v>0</v>
      </c>
      <c r="AF166" s="82" t="str">
        <f t="shared" si="109"/>
        <v>F</v>
      </c>
      <c r="AG166" s="85" t="str">
        <f t="shared" si="110"/>
        <v>Fail</v>
      </c>
      <c r="AI166" s="53" t="str">
        <f>IF(F166="0","0",LOOKUP(F166,{0,1,2,3,"3.5",4,5},{"F","D","C","B","A-","A","A+"}))</f>
        <v>F</v>
      </c>
      <c r="AJ166" s="53" t="str">
        <f>IF(H166="0","0",LOOKUP(H166,{0,1,2,3,"3.5",4,5},{"F","D","C","B","A-","A","A+"}))</f>
        <v>F</v>
      </c>
      <c r="AK166" s="53" t="str">
        <f>IF(L166="0","0",LOOKUP(L166,{0,1,2,3,"3.5",4,5},{"F","D","C","B","A-","A","A+"}))</f>
        <v>F</v>
      </c>
      <c r="AL166" s="53" t="str">
        <f>IF(P166="0","0",LOOKUP(P166,{0,1,2,3,"3.5",4,5},{"F","D","C","B","A-","A","A+"}))</f>
        <v>F</v>
      </c>
      <c r="AM166" s="53" t="str">
        <f>IF(T166="0","0",LOOKUP(T166,{0,1,2,3,"3.5",4,5},{"F","D","C","B","A-","A","A+"}))</f>
        <v>F</v>
      </c>
      <c r="AN166" s="53" t="str">
        <f>IF(X166="0","0",LOOKUP(X166,{0,1,2,3,"3.5",4,5},{"F","D","C","B","A-","A","A+"}))</f>
        <v>F</v>
      </c>
      <c r="AO166" s="53" t="str">
        <f>IF(AB166="0","0",LOOKUP(AB166,{0,1,2,3,"3.5",4,5},{"F","D","C","B","A-","A","A+"}))</f>
        <v>F</v>
      </c>
      <c r="AP166" s="54">
        <f t="shared" si="111"/>
        <v>0</v>
      </c>
    </row>
    <row r="167" spans="1:42" ht="19.5" customHeight="1" x14ac:dyDescent="0.25">
      <c r="A167" s="86">
        <v>1168</v>
      </c>
      <c r="B167" s="87" t="s">
        <v>251</v>
      </c>
      <c r="C167" s="59">
        <v>44</v>
      </c>
      <c r="D167" s="59">
        <v>20</v>
      </c>
      <c r="E167" s="62">
        <f t="shared" si="103"/>
        <v>64</v>
      </c>
      <c r="F167" s="62" t="str">
        <f>IF(E167="0","0",LOOKUP(E167,{0,33,40,50,60,70,80},{0,1,2,3,"3.5",4,5}))</f>
        <v>3.5</v>
      </c>
      <c r="G167" s="59">
        <v>54</v>
      </c>
      <c r="H167" s="62">
        <f>IF(G167="0","0",LOOKUP(G167,{0,33,40,50,60,70,80},{0,1,2,3,"3.5",4,5}))</f>
        <v>3</v>
      </c>
      <c r="I167" s="59">
        <v>20</v>
      </c>
      <c r="J167" s="59">
        <v>17</v>
      </c>
      <c r="K167" s="62">
        <f t="shared" si="104"/>
        <v>37</v>
      </c>
      <c r="L167" s="62">
        <f>IF(K167="0","0",LOOKUP(K167,{0,25,30,37,45,52,60},{0,1,2,3,"3.5",4,5}))</f>
        <v>3</v>
      </c>
      <c r="M167" s="59">
        <v>30</v>
      </c>
      <c r="N167" s="59">
        <v>16</v>
      </c>
      <c r="O167" s="59">
        <f t="shared" si="105"/>
        <v>46</v>
      </c>
      <c r="P167" s="59" t="str">
        <f>IF(O167="0","0",LOOKUP(O167,{0,25,30,37,45,52,60},{0,1,2,3,"3.5",4,5}))</f>
        <v>3.5</v>
      </c>
      <c r="Q167" s="59">
        <v>23</v>
      </c>
      <c r="R167" s="59">
        <v>17</v>
      </c>
      <c r="S167" s="59">
        <f t="shared" si="106"/>
        <v>40</v>
      </c>
      <c r="T167" s="59">
        <f>IF(S167="0","0",LOOKUP(S167,{0,25,30,37,45,52,60},{0,1,2,3,"3.5",4,5}))</f>
        <v>3</v>
      </c>
      <c r="U167" s="79">
        <v>14</v>
      </c>
      <c r="V167" s="79">
        <v>10</v>
      </c>
      <c r="W167" s="59">
        <f t="shared" si="107"/>
        <v>24</v>
      </c>
      <c r="X167" s="59">
        <f>IF(W167="0","0",LOOKUP(W167,{0,25,30,37,45,52,60},{0,1,2,3,"3.5",4,5}))</f>
        <v>0</v>
      </c>
      <c r="Y167" s="59">
        <v>19</v>
      </c>
      <c r="Z167" s="59">
        <v>11</v>
      </c>
      <c r="AA167" s="59">
        <f t="shared" si="108"/>
        <v>30</v>
      </c>
      <c r="AB167" s="59">
        <f>IF(AA167="0","0",LOOKUP(AA167,{0,25,30,37,45,52,60},{0,1,2,3,"3.5",4,5}))</f>
        <v>2</v>
      </c>
      <c r="AC167" s="59" t="s">
        <v>785</v>
      </c>
      <c r="AD167" s="82">
        <f>IF(ISBLANK(X167)," ",IF(X167="0","0",LOOKUP(X167,{0,1,2,3,"3.5",4,5},{0,0,0,1,"1.5",2,3})))</f>
        <v>0</v>
      </c>
      <c r="AE167" s="77">
        <f t="shared" si="102"/>
        <v>3</v>
      </c>
      <c r="AF167" s="82" t="str">
        <f t="shared" si="109"/>
        <v>B</v>
      </c>
      <c r="AG167" s="85" t="str">
        <f t="shared" si="110"/>
        <v>Average Result</v>
      </c>
      <c r="AI167" s="53" t="str">
        <f>IF(F167="0","0",LOOKUP(F167,{0,1,2,3,"3.5",4,5},{"F","D","C","B","A-","A","A+"}))</f>
        <v>A-</v>
      </c>
      <c r="AJ167" s="53" t="str">
        <f>IF(H167="0","0",LOOKUP(H167,{0,1,2,3,"3.5",4,5},{"F","D","C","B","A-","A","A+"}))</f>
        <v>B</v>
      </c>
      <c r="AK167" s="53" t="str">
        <f>IF(L167="0","0",LOOKUP(L167,{0,1,2,3,"3.5",4,5},{"F","D","C","B","A-","A","A+"}))</f>
        <v>B</v>
      </c>
      <c r="AL167" s="53" t="str">
        <f>IF(P167="0","0",LOOKUP(P167,{0,1,2,3,"3.5",4,5},{"F","D","C","B","A-","A","A+"}))</f>
        <v>A-</v>
      </c>
      <c r="AM167" s="53" t="str">
        <f>IF(T167="0","0",LOOKUP(T167,{0,1,2,3,"3.5",4,5},{"F","D","C","B","A-","A","A+"}))</f>
        <v>B</v>
      </c>
      <c r="AN167" s="53" t="str">
        <f>IF(X167="0","0",LOOKUP(X167,{0,1,2,3,"3.5",4,5},{"F","D","C","B","A-","A","A+"}))</f>
        <v>F</v>
      </c>
      <c r="AO167" s="53" t="str">
        <f>IF(AB167="0","0",LOOKUP(AB167,{0,1,2,3,"3.5",4,5},{"F","D","C","B","A-","A","A+"}))</f>
        <v>C</v>
      </c>
      <c r="AP167" s="54">
        <f t="shared" si="111"/>
        <v>295</v>
      </c>
    </row>
    <row r="168" spans="1:42" ht="19.5" customHeight="1" x14ac:dyDescent="0.25">
      <c r="A168" s="86">
        <v>1169</v>
      </c>
      <c r="B168" s="87" t="s">
        <v>252</v>
      </c>
      <c r="C168" s="59">
        <v>41</v>
      </c>
      <c r="D168" s="59">
        <v>23</v>
      </c>
      <c r="E168" s="62">
        <f t="shared" si="103"/>
        <v>64</v>
      </c>
      <c r="F168" s="62" t="str">
        <f>IF(E168="0","0",LOOKUP(E168,{0,33,40,50,60,70,80},{0,1,2,3,"3.5",4,5}))</f>
        <v>3.5</v>
      </c>
      <c r="G168" s="59">
        <v>55</v>
      </c>
      <c r="H168" s="62">
        <f>IF(G168="0","0",LOOKUP(G168,{0,33,40,50,60,70,80},{0,1,2,3,"3.5",4,5}))</f>
        <v>3</v>
      </c>
      <c r="I168" s="59">
        <v>27</v>
      </c>
      <c r="J168" s="59">
        <v>17</v>
      </c>
      <c r="K168" s="62">
        <f t="shared" si="104"/>
        <v>44</v>
      </c>
      <c r="L168" s="62">
        <f>IF(K168="0","0",LOOKUP(K168,{0,25,30,37,45,52,60},{0,1,2,3,"3.5",4,5}))</f>
        <v>3</v>
      </c>
      <c r="M168" s="59">
        <v>18</v>
      </c>
      <c r="N168" s="59">
        <v>13</v>
      </c>
      <c r="O168" s="59">
        <f t="shared" si="105"/>
        <v>31</v>
      </c>
      <c r="P168" s="59">
        <f>IF(O168="0","0",LOOKUP(O168,{0,25,30,37,45,52,60},{0,1,2,3,"3.5",4,5}))</f>
        <v>2</v>
      </c>
      <c r="Q168" s="59">
        <v>7</v>
      </c>
      <c r="R168" s="59">
        <v>16</v>
      </c>
      <c r="S168" s="59">
        <f t="shared" si="106"/>
        <v>0</v>
      </c>
      <c r="T168" s="59">
        <f>IF(S168="0","0",LOOKUP(S168,{0,25,30,37,45,52,60},{0,1,2,3,"3.5",4,5}))</f>
        <v>0</v>
      </c>
      <c r="U168" s="79">
        <v>2</v>
      </c>
      <c r="V168" s="79">
        <v>9</v>
      </c>
      <c r="W168" s="59">
        <f t="shared" si="107"/>
        <v>0</v>
      </c>
      <c r="X168" s="59">
        <f>IF(W168="0","0",LOOKUP(W168,{0,25,30,37,45,52,60},{0,1,2,3,"3.5",4,5}))</f>
        <v>0</v>
      </c>
      <c r="Y168" s="59">
        <v>14</v>
      </c>
      <c r="Z168" s="59">
        <v>9</v>
      </c>
      <c r="AA168" s="59">
        <f t="shared" si="108"/>
        <v>23</v>
      </c>
      <c r="AB168" s="59">
        <f>IF(AA168="0","0",LOOKUP(AA168,{0,25,30,37,45,52,60},{0,1,2,3,"3.5",4,5}))</f>
        <v>0</v>
      </c>
      <c r="AC168" s="59" t="s">
        <v>785</v>
      </c>
      <c r="AD168" s="82">
        <f>IF(ISBLANK(X168)," ",IF(X168="0","0",LOOKUP(X168,{0,1,2,3,"3.5",4,5},{0,0,0,1,"1.5",2,3})))</f>
        <v>0</v>
      </c>
      <c r="AE168" s="77">
        <f t="shared" si="102"/>
        <v>0</v>
      </c>
      <c r="AF168" s="82" t="str">
        <f t="shared" si="109"/>
        <v>F</v>
      </c>
      <c r="AG168" s="85" t="str">
        <f t="shared" si="110"/>
        <v>Fail</v>
      </c>
      <c r="AI168" s="53" t="str">
        <f>IF(F168="0","0",LOOKUP(F168,{0,1,2,3,"3.5",4,5},{"F","D","C","B","A-","A","A+"}))</f>
        <v>A-</v>
      </c>
      <c r="AJ168" s="53" t="str">
        <f>IF(H168="0","0",LOOKUP(H168,{0,1,2,3,"3.5",4,5},{"F","D","C","B","A-","A","A+"}))</f>
        <v>B</v>
      </c>
      <c r="AK168" s="53" t="str">
        <f>IF(L168="0","0",LOOKUP(L168,{0,1,2,3,"3.5",4,5},{"F","D","C","B","A-","A","A+"}))</f>
        <v>B</v>
      </c>
      <c r="AL168" s="53" t="str">
        <f>IF(P168="0","0",LOOKUP(P168,{0,1,2,3,"3.5",4,5},{"F","D","C","B","A-","A","A+"}))</f>
        <v>C</v>
      </c>
      <c r="AM168" s="53" t="str">
        <f>IF(T168="0","0",LOOKUP(T168,{0,1,2,3,"3.5",4,5},{"F","D","C","B","A-","A","A+"}))</f>
        <v>F</v>
      </c>
      <c r="AN168" s="53" t="str">
        <f>IF(X168="0","0",LOOKUP(X168,{0,1,2,3,"3.5",4,5},{"F","D","C","B","A-","A","A+"}))</f>
        <v>F</v>
      </c>
      <c r="AO168" s="53" t="str">
        <f>IF(AB168="0","0",LOOKUP(AB168,{0,1,2,3,"3.5",4,5},{"F","D","C","B","A-","A","A+"}))</f>
        <v>F</v>
      </c>
      <c r="AP168" s="54">
        <f t="shared" si="111"/>
        <v>217</v>
      </c>
    </row>
    <row r="169" spans="1:42" ht="19.5" customHeight="1" x14ac:dyDescent="0.25">
      <c r="A169" s="86">
        <v>1170</v>
      </c>
      <c r="B169" s="87" t="s">
        <v>253</v>
      </c>
      <c r="C169" s="59">
        <v>37</v>
      </c>
      <c r="D169" s="59">
        <v>18</v>
      </c>
      <c r="E169" s="62">
        <f t="shared" si="103"/>
        <v>55</v>
      </c>
      <c r="F169" s="62">
        <f>IF(E169="0","0",LOOKUP(E169,{0,33,40,50,60,70,80},{0,1,2,3,"3.5",4,5}))</f>
        <v>3</v>
      </c>
      <c r="G169" s="59">
        <v>62</v>
      </c>
      <c r="H169" s="62" t="str">
        <f>IF(G169="0","0",LOOKUP(G169,{0,33,40,50,60,70,80},{0,1,2,3,"3.5",4,5}))</f>
        <v>3.5</v>
      </c>
      <c r="I169" s="59">
        <v>31</v>
      </c>
      <c r="J169" s="59">
        <v>15</v>
      </c>
      <c r="K169" s="62">
        <f t="shared" si="104"/>
        <v>46</v>
      </c>
      <c r="L169" s="62" t="str">
        <f>IF(K169="0","0",LOOKUP(K169,{0,25,30,37,45,52,60},{0,1,2,3,"3.5",4,5}))</f>
        <v>3.5</v>
      </c>
      <c r="M169" s="79">
        <v>0</v>
      </c>
      <c r="N169" s="79">
        <v>0</v>
      </c>
      <c r="O169" s="59">
        <f t="shared" si="105"/>
        <v>0</v>
      </c>
      <c r="P169" s="59">
        <f>IF(O169="0","0",LOOKUP(O169,{0,25,30,37,45,52,60},{0,1,2,3,"3.5",4,5}))</f>
        <v>0</v>
      </c>
      <c r="Q169" s="59">
        <v>12</v>
      </c>
      <c r="R169" s="59">
        <v>10</v>
      </c>
      <c r="S169" s="59">
        <f t="shared" si="106"/>
        <v>0</v>
      </c>
      <c r="T169" s="59">
        <f>IF(S169="0","0",LOOKUP(S169,{0,25,30,37,45,52,60},{0,1,2,3,"3.5",4,5}))</f>
        <v>0</v>
      </c>
      <c r="U169" s="79">
        <v>0</v>
      </c>
      <c r="V169" s="79">
        <v>0</v>
      </c>
      <c r="W169" s="59">
        <f t="shared" si="107"/>
        <v>0</v>
      </c>
      <c r="X169" s="59">
        <f>IF(W169="0","0",LOOKUP(W169,{0,25,30,37,45,52,60},{0,1,2,3,"3.5",4,5}))</f>
        <v>0</v>
      </c>
      <c r="Y169" s="59">
        <v>18</v>
      </c>
      <c r="Z169" s="59">
        <v>8</v>
      </c>
      <c r="AA169" s="59">
        <f t="shared" si="108"/>
        <v>26</v>
      </c>
      <c r="AB169" s="59">
        <f>IF(AA169="0","0",LOOKUP(AA169,{0,25,30,37,45,52,60},{0,1,2,3,"3.5",4,5}))</f>
        <v>1</v>
      </c>
      <c r="AC169" s="59" t="s">
        <v>785</v>
      </c>
      <c r="AD169" s="82">
        <f>IF(ISBLANK(X169)," ",IF(X169="0","0",LOOKUP(X169,{0,1,2,3,"3.5",4,5},{0,0,0,1,"1.5",2,3})))</f>
        <v>0</v>
      </c>
      <c r="AE169" s="77">
        <f t="shared" si="102"/>
        <v>0</v>
      </c>
      <c r="AF169" s="82" t="str">
        <f t="shared" si="109"/>
        <v>F</v>
      </c>
      <c r="AG169" s="85" t="str">
        <f t="shared" si="110"/>
        <v>Fail</v>
      </c>
      <c r="AI169" s="53" t="str">
        <f>IF(F169="0","0",LOOKUP(F169,{0,1,2,3,"3.5",4,5},{"F","D","C","B","A-","A","A+"}))</f>
        <v>B</v>
      </c>
      <c r="AJ169" s="53" t="str">
        <f>IF(H169="0","0",LOOKUP(H169,{0,1,2,3,"3.5",4,5},{"F","D","C","B","A-","A","A+"}))</f>
        <v>A-</v>
      </c>
      <c r="AK169" s="53" t="str">
        <f>IF(L169="0","0",LOOKUP(L169,{0,1,2,3,"3.5",4,5},{"F","D","C","B","A-","A","A+"}))</f>
        <v>A-</v>
      </c>
      <c r="AL169" s="53" t="str">
        <f>IF(P169="0","0",LOOKUP(P169,{0,1,2,3,"3.5",4,5},{"F","D","C","B","A-","A","A+"}))</f>
        <v>F</v>
      </c>
      <c r="AM169" s="53" t="str">
        <f>IF(T169="0","0",LOOKUP(T169,{0,1,2,3,"3.5",4,5},{"F","D","C","B","A-","A","A+"}))</f>
        <v>F</v>
      </c>
      <c r="AN169" s="53" t="str">
        <f>IF(X169="0","0",LOOKUP(X169,{0,1,2,3,"3.5",4,5},{"F","D","C","B","A-","A","A+"}))</f>
        <v>F</v>
      </c>
      <c r="AO169" s="53" t="str">
        <f>IF(AB169="0","0",LOOKUP(AB169,{0,1,2,3,"3.5",4,5},{"F","D","C","B","A-","A","A+"}))</f>
        <v>D</v>
      </c>
      <c r="AP169" s="54">
        <f t="shared" si="111"/>
        <v>189</v>
      </c>
    </row>
    <row r="170" spans="1:42" ht="19.5" customHeight="1" x14ac:dyDescent="0.25">
      <c r="A170" s="86">
        <v>1171</v>
      </c>
      <c r="B170" s="87" t="s">
        <v>254</v>
      </c>
      <c r="C170" s="59">
        <v>46</v>
      </c>
      <c r="D170" s="59">
        <v>22</v>
      </c>
      <c r="E170" s="62">
        <f t="shared" si="103"/>
        <v>68</v>
      </c>
      <c r="F170" s="62" t="str">
        <f>IF(E170="0","0",LOOKUP(E170,{0,33,40,50,60,70,80},{0,1,2,3,"3.5",4,5}))</f>
        <v>3.5</v>
      </c>
      <c r="G170" s="59">
        <v>67</v>
      </c>
      <c r="H170" s="62" t="str">
        <f>IF(G170="0","0",LOOKUP(G170,{0,33,40,50,60,70,80},{0,1,2,3,"3.5",4,5}))</f>
        <v>3.5</v>
      </c>
      <c r="I170" s="59">
        <v>32</v>
      </c>
      <c r="J170" s="59">
        <v>16</v>
      </c>
      <c r="K170" s="62">
        <f t="shared" si="104"/>
        <v>48</v>
      </c>
      <c r="L170" s="62" t="str">
        <f>IF(K170="0","0",LOOKUP(K170,{0,25,30,37,45,52,60},{0,1,2,3,"3.5",4,5}))</f>
        <v>3.5</v>
      </c>
      <c r="M170" s="59">
        <v>26</v>
      </c>
      <c r="N170" s="59">
        <v>15</v>
      </c>
      <c r="O170" s="59">
        <f t="shared" si="105"/>
        <v>41</v>
      </c>
      <c r="P170" s="59">
        <f>IF(O170="0","0",LOOKUP(O170,{0,25,30,37,45,52,60},{0,1,2,3,"3.5",4,5}))</f>
        <v>3</v>
      </c>
      <c r="Q170" s="65">
        <v>18</v>
      </c>
      <c r="R170" s="59">
        <v>12</v>
      </c>
      <c r="S170" s="59">
        <f t="shared" si="106"/>
        <v>30</v>
      </c>
      <c r="T170" s="59">
        <f>IF(S170="0","0",LOOKUP(S170,{0,25,30,37,45,52,60},{0,1,2,3,"3.5",4,5}))</f>
        <v>2</v>
      </c>
      <c r="U170" s="79">
        <v>20</v>
      </c>
      <c r="V170" s="79">
        <v>13</v>
      </c>
      <c r="W170" s="59">
        <f t="shared" si="107"/>
        <v>33</v>
      </c>
      <c r="X170" s="59">
        <f>IF(W170="0","0",LOOKUP(W170,{0,25,30,37,45,52,60},{0,1,2,3,"3.5",4,5}))</f>
        <v>2</v>
      </c>
      <c r="Y170" s="59">
        <v>33</v>
      </c>
      <c r="Z170" s="59">
        <v>15</v>
      </c>
      <c r="AA170" s="59">
        <f t="shared" si="108"/>
        <v>48</v>
      </c>
      <c r="AB170" s="59" t="str">
        <f>IF(AA170="0","0",LOOKUP(AA170,{0,25,30,37,45,52,60},{0,1,2,3,"3.5",4,5}))</f>
        <v>3.5</v>
      </c>
      <c r="AC170" s="59" t="s">
        <v>786</v>
      </c>
      <c r="AD170" s="82" t="str">
        <f>IF(ISBLANK(AB170)," ",IF(AB170="0","0",LOOKUP(AB170,{0,1,2,3,"3.5",4,5},{0,0,0,1,"1.5",2,3})))</f>
        <v>1.5</v>
      </c>
      <c r="AE170" s="77">
        <f t="shared" ref="AE170" si="112">IF(OR((F170=0),(H170=0),(L170=0),(P170=0),(T170=0),(X170=0)),0,SUM(F170+H170+L170+P170+T170+X170+AD170)/6)</f>
        <v>3.1666666666666665</v>
      </c>
      <c r="AF170" s="82" t="str">
        <f t="shared" si="109"/>
        <v>B</v>
      </c>
      <c r="AG170" s="85" t="str">
        <f t="shared" si="110"/>
        <v>Average Result</v>
      </c>
      <c r="AI170" s="53" t="str">
        <f>IF(F170="0","0",LOOKUP(F170,{0,1,2,3,"3.5",4,5},{"F","D","C","B","A-","A","A+"}))</f>
        <v>A-</v>
      </c>
      <c r="AJ170" s="53" t="str">
        <f>IF(H170="0","0",LOOKUP(H170,{0,1,2,3,"3.5",4,5},{"F","D","C","B","A-","A","A+"}))</f>
        <v>A-</v>
      </c>
      <c r="AK170" s="53" t="str">
        <f>IF(L170="0","0",LOOKUP(L170,{0,1,2,3,"3.5",4,5},{"F","D","C","B","A-","A","A+"}))</f>
        <v>A-</v>
      </c>
      <c r="AL170" s="53" t="str">
        <f>IF(P170="0","0",LOOKUP(P170,{0,1,2,3,"3.5",4,5},{"F","D","C","B","A-","A","A+"}))</f>
        <v>B</v>
      </c>
      <c r="AM170" s="53" t="str">
        <f>IF(T170="0","0",LOOKUP(T170,{0,1,2,3,"3.5",4,5},{"F","D","C","B","A-","A","A+"}))</f>
        <v>C</v>
      </c>
      <c r="AN170" s="53" t="str">
        <f>IF(X170="0","0",LOOKUP(X170,{0,1,2,3,"3.5",4,5},{"F","D","C","B","A-","A","A+"}))</f>
        <v>C</v>
      </c>
      <c r="AO170" s="53" t="str">
        <f>IF(AB170="0","0",LOOKUP(AB170,{0,1,2,3,"3.5",4,5},{"F","D","C","B","A-","A","A+"}))</f>
        <v>A-</v>
      </c>
      <c r="AP170" s="54">
        <f t="shared" si="111"/>
        <v>335</v>
      </c>
    </row>
    <row r="171" spans="1:42" ht="19.5" customHeight="1" x14ac:dyDescent="0.25">
      <c r="A171" s="86">
        <v>1172</v>
      </c>
      <c r="B171" s="87" t="s">
        <v>255</v>
      </c>
      <c r="C171" s="59">
        <v>21</v>
      </c>
      <c r="D171" s="59">
        <v>14</v>
      </c>
      <c r="E171" s="62">
        <f t="shared" si="103"/>
        <v>35</v>
      </c>
      <c r="F171" s="62">
        <f>IF(E171="0","0",LOOKUP(E171,{0,33,40,50,60,70,80},{0,1,2,3,"3.5",4,5}))</f>
        <v>1</v>
      </c>
      <c r="G171" s="59">
        <v>28</v>
      </c>
      <c r="H171" s="62">
        <f>IF(G171="0","0",LOOKUP(G171,{0,33,40,50,60,70,80},{0,1,2,3,"3.5",4,5}))</f>
        <v>0</v>
      </c>
      <c r="I171" s="59">
        <v>16</v>
      </c>
      <c r="J171" s="59">
        <v>11</v>
      </c>
      <c r="K171" s="62">
        <f t="shared" si="104"/>
        <v>27</v>
      </c>
      <c r="L171" s="62">
        <f>IF(K171="0","0",LOOKUP(K171,{0,25,30,37,45,52,60},{0,1,2,3,"3.5",4,5}))</f>
        <v>1</v>
      </c>
      <c r="M171" s="59">
        <v>5</v>
      </c>
      <c r="N171" s="59">
        <v>9</v>
      </c>
      <c r="O171" s="59">
        <f t="shared" si="105"/>
        <v>0</v>
      </c>
      <c r="P171" s="59">
        <f>IF(O171="0","0",LOOKUP(O171,{0,25,30,37,45,52,60},{0,1,2,3,"3.5",4,5}))</f>
        <v>0</v>
      </c>
      <c r="Q171" s="78">
        <v>0</v>
      </c>
      <c r="R171" s="78">
        <v>0</v>
      </c>
      <c r="S171" s="59">
        <f t="shared" si="106"/>
        <v>0</v>
      </c>
      <c r="T171" s="59">
        <f>IF(S171="0","0",LOOKUP(S171,{0,25,30,37,45,52,60},{0,1,2,3,"3.5",4,5}))</f>
        <v>0</v>
      </c>
      <c r="U171" s="79">
        <v>0</v>
      </c>
      <c r="V171" s="79">
        <v>0</v>
      </c>
      <c r="W171" s="59">
        <f t="shared" si="107"/>
        <v>0</v>
      </c>
      <c r="X171" s="59">
        <f>IF(W171="0","0",LOOKUP(W171,{0,25,30,37,45,52,60},{0,1,2,3,"3.5",4,5}))</f>
        <v>0</v>
      </c>
      <c r="Y171" s="59">
        <v>0</v>
      </c>
      <c r="Z171" s="59">
        <v>0</v>
      </c>
      <c r="AA171" s="59">
        <f t="shared" si="108"/>
        <v>0</v>
      </c>
      <c r="AB171" s="59">
        <f>IF(AA171="0","0",LOOKUP(AA171,{0,25,30,37,45,52,60},{0,1,2,3,"3.5",4,5}))</f>
        <v>0</v>
      </c>
      <c r="AC171" s="59" t="s">
        <v>785</v>
      </c>
      <c r="AD171" s="82">
        <f>IF(ISBLANK(X171)," ",IF(X171="0","0",LOOKUP(X171,{0,1,2,3,"3.5",4,5},{0,0,0,1,"1.5",2,3})))</f>
        <v>0</v>
      </c>
      <c r="AE171" s="77">
        <f>IF(OR((F171=0),(H171=0),(L171=0),(P171=0),(T171=0),(AB171=0)),0,SUM(F171+H171+L171+P171+T171+AB171+AD171)/6)</f>
        <v>0</v>
      </c>
      <c r="AF171" s="82" t="str">
        <f t="shared" si="109"/>
        <v>F</v>
      </c>
      <c r="AG171" s="85" t="str">
        <f t="shared" si="110"/>
        <v>Fail</v>
      </c>
      <c r="AI171" s="53" t="str">
        <f>IF(F171="0","0",LOOKUP(F171,{0,1,2,3,"3.5",4,5},{"F","D","C","B","A-","A","A+"}))</f>
        <v>D</v>
      </c>
      <c r="AJ171" s="53" t="str">
        <f>IF(H171="0","0",LOOKUP(H171,{0,1,2,3,"3.5",4,5},{"F","D","C","B","A-","A","A+"}))</f>
        <v>F</v>
      </c>
      <c r="AK171" s="53" t="str">
        <f>IF(L171="0","0",LOOKUP(L171,{0,1,2,3,"3.5",4,5},{"F","D","C","B","A-","A","A+"}))</f>
        <v>D</v>
      </c>
      <c r="AL171" s="53" t="str">
        <f>IF(P171="0","0",LOOKUP(P171,{0,1,2,3,"3.5",4,5},{"F","D","C","B","A-","A","A+"}))</f>
        <v>F</v>
      </c>
      <c r="AM171" s="53" t="str">
        <f>IF(T171="0","0",LOOKUP(T171,{0,1,2,3,"3.5",4,5},{"F","D","C","B","A-","A","A+"}))</f>
        <v>F</v>
      </c>
      <c r="AN171" s="53" t="str">
        <f>IF(X171="0","0",LOOKUP(X171,{0,1,2,3,"3.5",4,5},{"F","D","C","B","A-","A","A+"}))</f>
        <v>F</v>
      </c>
      <c r="AO171" s="53" t="str">
        <f>IF(AB171="0","0",LOOKUP(AB171,{0,1,2,3,"3.5",4,5},{"F","D","C","B","A-","A","A+"}))</f>
        <v>F</v>
      </c>
      <c r="AP171" s="54">
        <f t="shared" si="111"/>
        <v>90</v>
      </c>
    </row>
    <row r="172" spans="1:42" ht="19.5" customHeight="1" x14ac:dyDescent="0.25">
      <c r="A172" s="86">
        <v>1173</v>
      </c>
      <c r="B172" s="87" t="s">
        <v>256</v>
      </c>
      <c r="C172" s="59">
        <v>42</v>
      </c>
      <c r="D172" s="59">
        <v>21</v>
      </c>
      <c r="E172" s="62">
        <f t="shared" si="103"/>
        <v>63</v>
      </c>
      <c r="F172" s="62" t="str">
        <f>IF(E172="0","0",LOOKUP(E172,{0,33,40,50,60,70,80},{0,1,2,3,"3.5",4,5}))</f>
        <v>3.5</v>
      </c>
      <c r="G172" s="59">
        <v>50</v>
      </c>
      <c r="H172" s="62">
        <f>IF(G172="0","0",LOOKUP(G172,{0,33,40,50,60,70,80},{0,1,2,3,"3.5",4,5}))</f>
        <v>3</v>
      </c>
      <c r="I172" s="59">
        <v>24</v>
      </c>
      <c r="J172" s="59">
        <v>16</v>
      </c>
      <c r="K172" s="62">
        <f t="shared" si="104"/>
        <v>40</v>
      </c>
      <c r="L172" s="62">
        <f>IF(K172="0","0",LOOKUP(K172,{0,25,30,37,45,52,60},{0,1,2,3,"3.5",4,5}))</f>
        <v>3</v>
      </c>
      <c r="M172" s="59">
        <v>25</v>
      </c>
      <c r="N172" s="59">
        <v>8</v>
      </c>
      <c r="O172" s="59">
        <f t="shared" si="105"/>
        <v>33</v>
      </c>
      <c r="P172" s="59">
        <f>IF(O172="0","0",LOOKUP(O172,{0,25,30,37,45,52,60},{0,1,2,3,"3.5",4,5}))</f>
        <v>2</v>
      </c>
      <c r="Q172" s="65">
        <v>12</v>
      </c>
      <c r="R172" s="59">
        <v>13</v>
      </c>
      <c r="S172" s="59">
        <f t="shared" si="106"/>
        <v>0</v>
      </c>
      <c r="T172" s="59">
        <f>IF(S172="0","0",LOOKUP(S172,{0,25,30,37,45,52,60},{0,1,2,3,"3.5",4,5}))</f>
        <v>0</v>
      </c>
      <c r="U172" s="79">
        <v>2</v>
      </c>
      <c r="V172" s="79">
        <v>6</v>
      </c>
      <c r="W172" s="59">
        <f t="shared" si="107"/>
        <v>0</v>
      </c>
      <c r="X172" s="59">
        <f>IF(W172="0","0",LOOKUP(W172,{0,25,30,37,45,52,60},{0,1,2,3,"3.5",4,5}))</f>
        <v>0</v>
      </c>
      <c r="Y172" s="79">
        <v>0</v>
      </c>
      <c r="Z172" s="79">
        <v>0</v>
      </c>
      <c r="AA172" s="59">
        <f t="shared" si="108"/>
        <v>0</v>
      </c>
      <c r="AB172" s="59">
        <f>IF(AA172="0","0",LOOKUP(AA172,{0,25,30,37,45,52,60},{0,1,2,3,"3.5",4,5}))</f>
        <v>0</v>
      </c>
      <c r="AC172" s="59" t="s">
        <v>786</v>
      </c>
      <c r="AD172" s="82">
        <f>IF(ISBLANK(AB172)," ",IF(AB172="0","0",LOOKUP(AB172,{0,1,2,3,"3.5",4,5},{0,0,0,1,"1.5",2,3})))</f>
        <v>0</v>
      </c>
      <c r="AE172" s="77">
        <f t="shared" ref="AE172:AE173" si="113">IF(OR((F172=0),(H172=0),(L172=0),(P172=0),(T172=0),(X172=0)),0,SUM(F172+H172+L172+P172+T172+X172+AD172)/6)</f>
        <v>0</v>
      </c>
      <c r="AF172" s="82" t="str">
        <f t="shared" si="109"/>
        <v>F</v>
      </c>
      <c r="AG172" s="85" t="str">
        <f t="shared" si="110"/>
        <v>Fail</v>
      </c>
      <c r="AI172" s="53" t="str">
        <f>IF(F172="0","0",LOOKUP(F172,{0,1,2,3,"3.5",4,5},{"F","D","C","B","A-","A","A+"}))</f>
        <v>A-</v>
      </c>
      <c r="AJ172" s="53" t="str">
        <f>IF(H172="0","0",LOOKUP(H172,{0,1,2,3,"3.5",4,5},{"F","D","C","B","A-","A","A+"}))</f>
        <v>B</v>
      </c>
      <c r="AK172" s="53" t="str">
        <f>IF(L172="0","0",LOOKUP(L172,{0,1,2,3,"3.5",4,5},{"F","D","C","B","A-","A","A+"}))</f>
        <v>B</v>
      </c>
      <c r="AL172" s="53" t="str">
        <f>IF(P172="0","0",LOOKUP(P172,{0,1,2,3,"3.5",4,5},{"F","D","C","B","A-","A","A+"}))</f>
        <v>C</v>
      </c>
      <c r="AM172" s="53" t="str">
        <f>IF(T172="0","0",LOOKUP(T172,{0,1,2,3,"3.5",4,5},{"F","D","C","B","A-","A","A+"}))</f>
        <v>F</v>
      </c>
      <c r="AN172" s="53" t="str">
        <f>IF(X172="0","0",LOOKUP(X172,{0,1,2,3,"3.5",4,5},{"F","D","C","B","A-","A","A+"}))</f>
        <v>F</v>
      </c>
      <c r="AO172" s="53" t="str">
        <f>IF(AB172="0","0",LOOKUP(AB172,{0,1,2,3,"3.5",4,5},{"F","D","C","B","A-","A","A+"}))</f>
        <v>F</v>
      </c>
      <c r="AP172" s="54">
        <f t="shared" si="111"/>
        <v>186</v>
      </c>
    </row>
    <row r="173" spans="1:42" ht="19.5" customHeight="1" x14ac:dyDescent="0.25">
      <c r="A173" s="86">
        <v>1174</v>
      </c>
      <c r="B173" s="87" t="s">
        <v>257</v>
      </c>
      <c r="C173" s="59">
        <v>43</v>
      </c>
      <c r="D173" s="59">
        <v>19</v>
      </c>
      <c r="E173" s="62">
        <f t="shared" si="103"/>
        <v>62</v>
      </c>
      <c r="F173" s="62" t="str">
        <f>IF(E173="0","0",LOOKUP(E173,{0,33,40,50,60,70,80},{0,1,2,3,"3.5",4,5}))</f>
        <v>3.5</v>
      </c>
      <c r="G173" s="59">
        <v>45</v>
      </c>
      <c r="H173" s="62">
        <f>IF(G173="0","0",LOOKUP(G173,{0,33,40,50,60,70,80},{0,1,2,3,"3.5",4,5}))</f>
        <v>2</v>
      </c>
      <c r="I173" s="59">
        <v>26</v>
      </c>
      <c r="J173" s="59">
        <v>16</v>
      </c>
      <c r="K173" s="62">
        <f t="shared" si="104"/>
        <v>42</v>
      </c>
      <c r="L173" s="62">
        <f>IF(K173="0","0",LOOKUP(K173,{0,25,30,37,45,52,60},{0,1,2,3,"3.5",4,5}))</f>
        <v>3</v>
      </c>
      <c r="M173" s="59">
        <v>10</v>
      </c>
      <c r="N173" s="59">
        <v>7</v>
      </c>
      <c r="O173" s="59">
        <f t="shared" si="105"/>
        <v>0</v>
      </c>
      <c r="P173" s="59">
        <f>IF(O173="0","0",LOOKUP(O173,{0,25,30,37,45,52,60},{0,1,2,3,"3.5",4,5}))</f>
        <v>0</v>
      </c>
      <c r="Q173" s="65">
        <v>17</v>
      </c>
      <c r="R173" s="59">
        <v>10</v>
      </c>
      <c r="S173" s="59">
        <f t="shared" si="106"/>
        <v>27</v>
      </c>
      <c r="T173" s="59">
        <f>IF(S173="0","0",LOOKUP(S173,{0,25,30,37,45,52,60},{0,1,2,3,"3.5",4,5}))</f>
        <v>1</v>
      </c>
      <c r="U173" s="79">
        <v>4</v>
      </c>
      <c r="V173" s="79">
        <v>6</v>
      </c>
      <c r="W173" s="59">
        <f t="shared" si="107"/>
        <v>0</v>
      </c>
      <c r="X173" s="59">
        <f>IF(W173="0","0",LOOKUP(W173,{0,25,30,37,45,52,60},{0,1,2,3,"3.5",4,5}))</f>
        <v>0</v>
      </c>
      <c r="Y173" s="59">
        <v>21</v>
      </c>
      <c r="Z173" s="59">
        <v>11</v>
      </c>
      <c r="AA173" s="59">
        <f t="shared" si="108"/>
        <v>32</v>
      </c>
      <c r="AB173" s="59">
        <f>IF(AA173="0","0",LOOKUP(AA173,{0,25,30,37,45,52,60},{0,1,2,3,"3.5",4,5}))</f>
        <v>2</v>
      </c>
      <c r="AC173" s="59" t="s">
        <v>786</v>
      </c>
      <c r="AD173" s="82">
        <f>IF(ISBLANK(AB173)," ",IF(AB173="0","0",LOOKUP(AB173,{0,1,2,3,"3.5",4,5},{0,0,0,1,"1.5",2,3})))</f>
        <v>0</v>
      </c>
      <c r="AE173" s="77">
        <f t="shared" si="113"/>
        <v>0</v>
      </c>
      <c r="AF173" s="82" t="str">
        <f t="shared" si="109"/>
        <v>F</v>
      </c>
      <c r="AG173" s="85" t="str">
        <f t="shared" si="110"/>
        <v>Fail</v>
      </c>
      <c r="AI173" s="53" t="str">
        <f>IF(F173="0","0",LOOKUP(F173,{0,1,2,3,"3.5",4,5},{"F","D","C","B","A-","A","A+"}))</f>
        <v>A-</v>
      </c>
      <c r="AJ173" s="53" t="str">
        <f>IF(H173="0","0",LOOKUP(H173,{0,1,2,3,"3.5",4,5},{"F","D","C","B","A-","A","A+"}))</f>
        <v>C</v>
      </c>
      <c r="AK173" s="53" t="str">
        <f>IF(L173="0","0",LOOKUP(L173,{0,1,2,3,"3.5",4,5},{"F","D","C","B","A-","A","A+"}))</f>
        <v>B</v>
      </c>
      <c r="AL173" s="53" t="str">
        <f>IF(P173="0","0",LOOKUP(P173,{0,1,2,3,"3.5",4,5},{"F","D","C","B","A-","A","A+"}))</f>
        <v>F</v>
      </c>
      <c r="AM173" s="53" t="str">
        <f>IF(T173="0","0",LOOKUP(T173,{0,1,2,3,"3.5",4,5},{"F","D","C","B","A-","A","A+"}))</f>
        <v>D</v>
      </c>
      <c r="AN173" s="53" t="str">
        <f>IF(X173="0","0",LOOKUP(X173,{0,1,2,3,"3.5",4,5},{"F","D","C","B","A-","A","A+"}))</f>
        <v>F</v>
      </c>
      <c r="AO173" s="53" t="str">
        <f>IF(AB173="0","0",LOOKUP(AB173,{0,1,2,3,"3.5",4,5},{"F","D","C","B","A-","A","A+"}))</f>
        <v>C</v>
      </c>
      <c r="AP173" s="54">
        <f t="shared" si="111"/>
        <v>208</v>
      </c>
    </row>
    <row r="174" spans="1:42" ht="19.5" customHeight="1" x14ac:dyDescent="0.25">
      <c r="A174" s="86">
        <v>1175</v>
      </c>
      <c r="B174" s="87" t="s">
        <v>258</v>
      </c>
      <c r="C174" s="79">
        <v>0</v>
      </c>
      <c r="D174" s="79">
        <v>0</v>
      </c>
      <c r="E174" s="62">
        <f t="shared" si="103"/>
        <v>0</v>
      </c>
      <c r="F174" s="62">
        <f>IF(E174="0","0",LOOKUP(E174,{0,33,40,50,60,70,80},{0,1,2,3,"3.5",4,5}))</f>
        <v>0</v>
      </c>
      <c r="G174" s="59">
        <v>0</v>
      </c>
      <c r="H174" s="62">
        <f>IF(G174="0","0",LOOKUP(G174,{0,33,40,50,60,70,80},{0,1,2,3,"3.5",4,5}))</f>
        <v>0</v>
      </c>
      <c r="I174" s="59">
        <v>0</v>
      </c>
      <c r="J174" s="59">
        <v>0</v>
      </c>
      <c r="K174" s="62">
        <f t="shared" si="104"/>
        <v>0</v>
      </c>
      <c r="L174" s="62">
        <f>IF(K174="0","0",LOOKUP(K174,{0,25,30,37,45,52,60},{0,1,2,3,"3.5",4,5}))</f>
        <v>0</v>
      </c>
      <c r="M174" s="79">
        <v>0</v>
      </c>
      <c r="N174" s="79">
        <v>0</v>
      </c>
      <c r="O174" s="59">
        <f t="shared" si="105"/>
        <v>0</v>
      </c>
      <c r="P174" s="59">
        <f>IF(O174="0","0",LOOKUP(O174,{0,25,30,37,45,52,60},{0,1,2,3,"3.5",4,5}))</f>
        <v>0</v>
      </c>
      <c r="Q174" s="78">
        <v>0</v>
      </c>
      <c r="R174" s="78">
        <v>0</v>
      </c>
      <c r="S174" s="59">
        <f t="shared" si="106"/>
        <v>0</v>
      </c>
      <c r="T174" s="59">
        <f>IF(S174="0","0",LOOKUP(S174,{0,25,30,37,45,52,60},{0,1,2,3,"3.5",4,5}))</f>
        <v>0</v>
      </c>
      <c r="U174" s="79">
        <v>0</v>
      </c>
      <c r="V174" s="79">
        <v>0</v>
      </c>
      <c r="W174" s="59">
        <f t="shared" si="107"/>
        <v>0</v>
      </c>
      <c r="X174" s="59">
        <f>IF(W174="0","0",LOOKUP(W174,{0,25,30,37,45,52,60},{0,1,2,3,"3.5",4,5}))</f>
        <v>0</v>
      </c>
      <c r="Y174" s="79">
        <v>0</v>
      </c>
      <c r="Z174" s="79">
        <v>0</v>
      </c>
      <c r="AA174" s="59">
        <f t="shared" si="108"/>
        <v>0</v>
      </c>
      <c r="AB174" s="59">
        <f>IF(AA174="0","0",LOOKUP(AA174,{0,25,30,37,45,52,60},{0,1,2,3,"3.5",4,5}))</f>
        <v>0</v>
      </c>
      <c r="AC174" s="59" t="s">
        <v>785</v>
      </c>
      <c r="AD174" s="82">
        <f>IF(ISBLANK(X174)," ",IF(X174="0","0",LOOKUP(X174,{0,1,2,3,"3.5",4,5},{0,0,0,1,"1.5",2,3})))</f>
        <v>0</v>
      </c>
      <c r="AE174" s="77">
        <f t="shared" ref="AE174:AE177" si="114">IF(OR((F174=0),(H174=0),(L174=0),(P174=0),(T174=0),(AB174=0)),0,SUM(F174+H174+L174+P174+T174+AB174+AD174)/6)</f>
        <v>0</v>
      </c>
      <c r="AF174" s="82" t="str">
        <f t="shared" si="109"/>
        <v>F</v>
      </c>
      <c r="AG174" s="85" t="str">
        <f t="shared" si="110"/>
        <v>Fail</v>
      </c>
      <c r="AI174" s="53" t="str">
        <f>IF(F174="0","0",LOOKUP(F174,{0,1,2,3,"3.5",4,5},{"F","D","C","B","A-","A","A+"}))</f>
        <v>F</v>
      </c>
      <c r="AJ174" s="53" t="str">
        <f>IF(H174="0","0",LOOKUP(H174,{0,1,2,3,"3.5",4,5},{"F","D","C","B","A-","A","A+"}))</f>
        <v>F</v>
      </c>
      <c r="AK174" s="53" t="str">
        <f>IF(L174="0","0",LOOKUP(L174,{0,1,2,3,"3.5",4,5},{"F","D","C","B","A-","A","A+"}))</f>
        <v>F</v>
      </c>
      <c r="AL174" s="53" t="str">
        <f>IF(P174="0","0",LOOKUP(P174,{0,1,2,3,"3.5",4,5},{"F","D","C","B","A-","A","A+"}))</f>
        <v>F</v>
      </c>
      <c r="AM174" s="53" t="str">
        <f>IF(T174="0","0",LOOKUP(T174,{0,1,2,3,"3.5",4,5},{"F","D","C","B","A-","A","A+"}))</f>
        <v>F</v>
      </c>
      <c r="AN174" s="53" t="str">
        <f>IF(X174="0","0",LOOKUP(X174,{0,1,2,3,"3.5",4,5},{"F","D","C","B","A-","A","A+"}))</f>
        <v>F</v>
      </c>
      <c r="AO174" s="53" t="str">
        <f>IF(AB174="0","0",LOOKUP(AB174,{0,1,2,3,"3.5",4,5},{"F","D","C","B","A-","A","A+"}))</f>
        <v>F</v>
      </c>
      <c r="AP174" s="54">
        <f t="shared" si="111"/>
        <v>0</v>
      </c>
    </row>
    <row r="175" spans="1:42" ht="19.5" customHeight="1" x14ac:dyDescent="0.25">
      <c r="A175" s="86">
        <v>1176</v>
      </c>
      <c r="B175" s="87" t="s">
        <v>259</v>
      </c>
      <c r="C175" s="59">
        <v>53</v>
      </c>
      <c r="D175" s="59">
        <v>25</v>
      </c>
      <c r="E175" s="62">
        <f t="shared" si="103"/>
        <v>78</v>
      </c>
      <c r="F175" s="62">
        <f>IF(E175="0","0",LOOKUP(E175,{0,33,40,50,60,70,80},{0,1,2,3,"3.5",4,5}))</f>
        <v>4</v>
      </c>
      <c r="G175" s="59">
        <v>0</v>
      </c>
      <c r="H175" s="62">
        <f>IF(G175="0","0",LOOKUP(G175,{0,33,40,50,60,70,80},{0,1,2,3,"3.5",4,5}))</f>
        <v>0</v>
      </c>
      <c r="I175" s="59">
        <v>32</v>
      </c>
      <c r="J175" s="59">
        <v>17</v>
      </c>
      <c r="K175" s="62">
        <f t="shared" si="104"/>
        <v>49</v>
      </c>
      <c r="L175" s="62" t="str">
        <f>IF(K175="0","0",LOOKUP(K175,{0,25,30,37,45,52,60},{0,1,2,3,"3.5",4,5}))</f>
        <v>3.5</v>
      </c>
      <c r="M175" s="59">
        <v>20</v>
      </c>
      <c r="N175" s="59">
        <v>10</v>
      </c>
      <c r="O175" s="59">
        <f t="shared" si="105"/>
        <v>30</v>
      </c>
      <c r="P175" s="59">
        <f>IF(O175="0","0",LOOKUP(O175,{0,25,30,37,45,52,60},{0,1,2,3,"3.5",4,5}))</f>
        <v>2</v>
      </c>
      <c r="Q175" s="65">
        <v>20</v>
      </c>
      <c r="R175" s="59">
        <v>12</v>
      </c>
      <c r="S175" s="59">
        <f t="shared" si="106"/>
        <v>32</v>
      </c>
      <c r="T175" s="59">
        <f>IF(S175="0","0",LOOKUP(S175,{0,25,30,37,45,52,60},{0,1,2,3,"3.5",4,5}))</f>
        <v>2</v>
      </c>
      <c r="U175" s="79">
        <v>4</v>
      </c>
      <c r="V175" s="79">
        <v>8</v>
      </c>
      <c r="W175" s="59">
        <f t="shared" si="107"/>
        <v>0</v>
      </c>
      <c r="X175" s="59">
        <f>IF(W175="0","0",LOOKUP(W175,{0,25,30,37,45,52,60},{0,1,2,3,"3.5",4,5}))</f>
        <v>0</v>
      </c>
      <c r="Y175" s="59">
        <v>28</v>
      </c>
      <c r="Z175" s="59">
        <v>12</v>
      </c>
      <c r="AA175" s="59">
        <f t="shared" si="108"/>
        <v>40</v>
      </c>
      <c r="AB175" s="59">
        <f>IF(AA175="0","0",LOOKUP(AA175,{0,25,30,37,45,52,60},{0,1,2,3,"3.5",4,5}))</f>
        <v>3</v>
      </c>
      <c r="AC175" s="59" t="s">
        <v>785</v>
      </c>
      <c r="AD175" s="82">
        <f>IF(ISBLANK(X175)," ",IF(X175="0","0",LOOKUP(X175,{0,1,2,3,"3.5",4,5},{0,0,0,1,"1.5",2,3})))</f>
        <v>0</v>
      </c>
      <c r="AE175" s="77">
        <f t="shared" si="114"/>
        <v>0</v>
      </c>
      <c r="AF175" s="82" t="str">
        <f t="shared" si="109"/>
        <v>F</v>
      </c>
      <c r="AG175" s="85" t="str">
        <f t="shared" si="110"/>
        <v>Fail</v>
      </c>
      <c r="AI175" s="53" t="str">
        <f>IF(F175="0","0",LOOKUP(F175,{0,1,2,3,"3.5",4,5},{"F","D","C","B","A-","A","A+"}))</f>
        <v>A</v>
      </c>
      <c r="AJ175" s="53" t="str">
        <f>IF(H175="0","0",LOOKUP(H175,{0,1,2,3,"3.5",4,5},{"F","D","C","B","A-","A","A+"}))</f>
        <v>F</v>
      </c>
      <c r="AK175" s="53" t="str">
        <f>IF(L175="0","0",LOOKUP(L175,{0,1,2,3,"3.5",4,5},{"F","D","C","B","A-","A","A+"}))</f>
        <v>A-</v>
      </c>
      <c r="AL175" s="53" t="str">
        <f>IF(P175="0","0",LOOKUP(P175,{0,1,2,3,"3.5",4,5},{"F","D","C","B","A-","A","A+"}))</f>
        <v>C</v>
      </c>
      <c r="AM175" s="53" t="str">
        <f>IF(T175="0","0",LOOKUP(T175,{0,1,2,3,"3.5",4,5},{"F","D","C","B","A-","A","A+"}))</f>
        <v>C</v>
      </c>
      <c r="AN175" s="53" t="str">
        <f>IF(X175="0","0",LOOKUP(X175,{0,1,2,3,"3.5",4,5},{"F","D","C","B","A-","A","A+"}))</f>
        <v>F</v>
      </c>
      <c r="AO175" s="53" t="str">
        <f>IF(AB175="0","0",LOOKUP(AB175,{0,1,2,3,"3.5",4,5},{"F","D","C","B","A-","A","A+"}))</f>
        <v>B</v>
      </c>
      <c r="AP175" s="54">
        <f t="shared" si="111"/>
        <v>229</v>
      </c>
    </row>
    <row r="176" spans="1:42" ht="19.5" customHeight="1" x14ac:dyDescent="0.25">
      <c r="A176" s="86">
        <v>1177</v>
      </c>
      <c r="B176" s="87" t="s">
        <v>260</v>
      </c>
      <c r="C176" s="79">
        <v>0</v>
      </c>
      <c r="D176" s="79">
        <v>0</v>
      </c>
      <c r="E176" s="62">
        <f t="shared" si="103"/>
        <v>0</v>
      </c>
      <c r="F176" s="62">
        <f>IF(E176="0","0",LOOKUP(E176,{0,33,40,50,60,70,80},{0,1,2,3,"3.5",4,5}))</f>
        <v>0</v>
      </c>
      <c r="G176" s="59">
        <v>0</v>
      </c>
      <c r="H176" s="62">
        <f>IF(G176="0","0",LOOKUP(G176,{0,33,40,50,60,70,80},{0,1,2,3,"3.5",4,5}))</f>
        <v>0</v>
      </c>
      <c r="I176" s="59">
        <v>0</v>
      </c>
      <c r="J176" s="59">
        <v>0</v>
      </c>
      <c r="K176" s="62">
        <f t="shared" si="104"/>
        <v>0</v>
      </c>
      <c r="L176" s="62">
        <f>IF(K176="0","0",LOOKUP(K176,{0,25,30,37,45,52,60},{0,1,2,3,"3.5",4,5}))</f>
        <v>0</v>
      </c>
      <c r="M176" s="79">
        <v>0</v>
      </c>
      <c r="N176" s="79">
        <v>0</v>
      </c>
      <c r="O176" s="59">
        <f t="shared" si="105"/>
        <v>0</v>
      </c>
      <c r="P176" s="59">
        <f>IF(O176="0","0",LOOKUP(O176,{0,25,30,37,45,52,60},{0,1,2,3,"3.5",4,5}))</f>
        <v>0</v>
      </c>
      <c r="Q176" s="78">
        <v>0</v>
      </c>
      <c r="R176" s="78">
        <v>0</v>
      </c>
      <c r="S176" s="59">
        <f t="shared" si="106"/>
        <v>0</v>
      </c>
      <c r="T176" s="59">
        <f>IF(S176="0","0",LOOKUP(S176,{0,25,30,37,45,52,60},{0,1,2,3,"3.5",4,5}))</f>
        <v>0</v>
      </c>
      <c r="U176" s="79">
        <v>0</v>
      </c>
      <c r="V176" s="79">
        <v>0</v>
      </c>
      <c r="W176" s="59">
        <f t="shared" si="107"/>
        <v>0</v>
      </c>
      <c r="X176" s="59">
        <f>IF(W176="0","0",LOOKUP(W176,{0,25,30,37,45,52,60},{0,1,2,3,"3.5",4,5}))</f>
        <v>0</v>
      </c>
      <c r="Y176" s="79">
        <v>0</v>
      </c>
      <c r="Z176" s="79">
        <v>0</v>
      </c>
      <c r="AA176" s="59">
        <f t="shared" si="108"/>
        <v>0</v>
      </c>
      <c r="AB176" s="59">
        <f>IF(AA176="0","0",LOOKUP(AA176,{0,25,30,37,45,52,60},{0,1,2,3,"3.5",4,5}))</f>
        <v>0</v>
      </c>
      <c r="AC176" s="59" t="s">
        <v>785</v>
      </c>
      <c r="AD176" s="82">
        <f>IF(ISBLANK(X176)," ",IF(X176="0","0",LOOKUP(X176,{0,1,2,3,"3.5",4,5},{0,0,0,1,"1.5",2,3})))</f>
        <v>0</v>
      </c>
      <c r="AE176" s="77">
        <f t="shared" si="114"/>
        <v>0</v>
      </c>
      <c r="AF176" s="82" t="str">
        <f t="shared" si="109"/>
        <v>F</v>
      </c>
      <c r="AG176" s="85" t="str">
        <f t="shared" si="110"/>
        <v>Fail</v>
      </c>
      <c r="AI176" s="53" t="str">
        <f>IF(F176="0","0",LOOKUP(F176,{0,1,2,3,"3.5",4,5},{"F","D","C","B","A-","A","A+"}))</f>
        <v>F</v>
      </c>
      <c r="AJ176" s="53" t="str">
        <f>IF(H176="0","0",LOOKUP(H176,{0,1,2,3,"3.5",4,5},{"F","D","C","B","A-","A","A+"}))</f>
        <v>F</v>
      </c>
      <c r="AK176" s="53" t="str">
        <f>IF(L176="0","0",LOOKUP(L176,{0,1,2,3,"3.5",4,5},{"F","D","C","B","A-","A","A+"}))</f>
        <v>F</v>
      </c>
      <c r="AL176" s="53" t="str">
        <f>IF(P176="0","0",LOOKUP(P176,{0,1,2,3,"3.5",4,5},{"F","D","C","B","A-","A","A+"}))</f>
        <v>F</v>
      </c>
      <c r="AM176" s="53" t="str">
        <f>IF(T176="0","0",LOOKUP(T176,{0,1,2,3,"3.5",4,5},{"F","D","C","B","A-","A","A+"}))</f>
        <v>F</v>
      </c>
      <c r="AN176" s="53" t="str">
        <f>IF(X176="0","0",LOOKUP(X176,{0,1,2,3,"3.5",4,5},{"F","D","C","B","A-","A","A+"}))</f>
        <v>F</v>
      </c>
      <c r="AO176" s="53" t="str">
        <f>IF(AB176="0","0",LOOKUP(AB176,{0,1,2,3,"3.5",4,5},{"F","D","C","B","A-","A","A+"}))</f>
        <v>F</v>
      </c>
      <c r="AP176" s="54">
        <f t="shared" si="111"/>
        <v>0</v>
      </c>
    </row>
    <row r="177" spans="1:42" ht="19.5" customHeight="1" x14ac:dyDescent="0.25">
      <c r="A177" s="86">
        <v>1178</v>
      </c>
      <c r="B177" s="87" t="s">
        <v>261</v>
      </c>
      <c r="C177" s="59">
        <v>33</v>
      </c>
      <c r="D177" s="59">
        <v>14</v>
      </c>
      <c r="E177" s="62">
        <f t="shared" si="103"/>
        <v>47</v>
      </c>
      <c r="F177" s="62">
        <f>IF(E177="0","0",LOOKUP(E177,{0,33,40,50,60,70,80},{0,1,2,3,"3.5",4,5}))</f>
        <v>2</v>
      </c>
      <c r="G177" s="59">
        <v>66</v>
      </c>
      <c r="H177" s="62" t="str">
        <f>IF(G177="0","0",LOOKUP(G177,{0,33,40,50,60,70,80},{0,1,2,3,"3.5",4,5}))</f>
        <v>3.5</v>
      </c>
      <c r="I177" s="59">
        <v>34</v>
      </c>
      <c r="J177" s="59">
        <v>16</v>
      </c>
      <c r="K177" s="62">
        <f t="shared" si="104"/>
        <v>50</v>
      </c>
      <c r="L177" s="62" t="str">
        <f>IF(K177="0","0",LOOKUP(K177,{0,25,30,37,45,52,60},{0,1,2,3,"3.5",4,5}))</f>
        <v>3.5</v>
      </c>
      <c r="M177" s="59">
        <v>27</v>
      </c>
      <c r="N177" s="59">
        <v>15</v>
      </c>
      <c r="O177" s="59">
        <f t="shared" si="105"/>
        <v>42</v>
      </c>
      <c r="P177" s="59">
        <f>IF(O177="0","0",LOOKUP(O177,{0,25,30,37,45,52,60},{0,1,2,3,"3.5",4,5}))</f>
        <v>3</v>
      </c>
      <c r="Q177" s="65">
        <v>15</v>
      </c>
      <c r="R177" s="59">
        <v>11</v>
      </c>
      <c r="S177" s="59">
        <f t="shared" si="106"/>
        <v>26</v>
      </c>
      <c r="T177" s="59">
        <f>IF(S177="0","0",LOOKUP(S177,{0,25,30,37,45,52,60},{0,1,2,3,"3.5",4,5}))</f>
        <v>1</v>
      </c>
      <c r="U177" s="79">
        <v>10</v>
      </c>
      <c r="V177" s="79">
        <v>8</v>
      </c>
      <c r="W177" s="59">
        <f t="shared" si="107"/>
        <v>0</v>
      </c>
      <c r="X177" s="59">
        <f>IF(W177="0","0",LOOKUP(W177,{0,25,30,37,45,52,60},{0,1,2,3,"3.5",4,5}))</f>
        <v>0</v>
      </c>
      <c r="Y177" s="59">
        <v>20</v>
      </c>
      <c r="Z177" s="59">
        <v>14</v>
      </c>
      <c r="AA177" s="59">
        <f t="shared" si="108"/>
        <v>34</v>
      </c>
      <c r="AB177" s="59">
        <f>IF(AA177="0","0",LOOKUP(AA177,{0,25,30,37,45,52,60},{0,1,2,3,"3.5",4,5}))</f>
        <v>2</v>
      </c>
      <c r="AC177" s="59" t="s">
        <v>785</v>
      </c>
      <c r="AD177" s="82">
        <f>IF(ISBLANK(X177)," ",IF(X177="0","0",LOOKUP(X177,{0,1,2,3,"3.5",4,5},{0,0,0,1,"1.5",2,3})))</f>
        <v>0</v>
      </c>
      <c r="AE177" s="77">
        <f t="shared" si="114"/>
        <v>2.5</v>
      </c>
      <c r="AF177" s="82" t="str">
        <f t="shared" si="109"/>
        <v>C</v>
      </c>
      <c r="AG177" s="85" t="str">
        <f t="shared" si="110"/>
        <v>Bellow Average Result</v>
      </c>
      <c r="AI177" s="53" t="str">
        <f>IF(F177="0","0",LOOKUP(F177,{0,1,2,3,"3.5",4,5},{"F","D","C","B","A-","A","A+"}))</f>
        <v>C</v>
      </c>
      <c r="AJ177" s="53" t="str">
        <f>IF(H177="0","0",LOOKUP(H177,{0,1,2,3,"3.5",4,5},{"F","D","C","B","A-","A","A+"}))</f>
        <v>A-</v>
      </c>
      <c r="AK177" s="53" t="str">
        <f>IF(L177="0","0",LOOKUP(L177,{0,1,2,3,"3.5",4,5},{"F","D","C","B","A-","A","A+"}))</f>
        <v>A-</v>
      </c>
      <c r="AL177" s="53" t="str">
        <f>IF(P177="0","0",LOOKUP(P177,{0,1,2,3,"3.5",4,5},{"F","D","C","B","A-","A","A+"}))</f>
        <v>B</v>
      </c>
      <c r="AM177" s="53" t="str">
        <f>IF(T177="0","0",LOOKUP(T177,{0,1,2,3,"3.5",4,5},{"F","D","C","B","A-","A","A+"}))</f>
        <v>D</v>
      </c>
      <c r="AN177" s="53" t="str">
        <f>IF(X177="0","0",LOOKUP(X177,{0,1,2,3,"3.5",4,5},{"F","D","C","B","A-","A","A+"}))</f>
        <v>F</v>
      </c>
      <c r="AO177" s="53" t="str">
        <f>IF(AB177="0","0",LOOKUP(AB177,{0,1,2,3,"3.5",4,5},{"F","D","C","B","A-","A","A+"}))</f>
        <v>C</v>
      </c>
      <c r="AP177" s="54">
        <f t="shared" si="111"/>
        <v>265</v>
      </c>
    </row>
    <row r="178" spans="1:42" ht="19.5" customHeight="1" x14ac:dyDescent="0.25">
      <c r="A178" s="86">
        <v>1179</v>
      </c>
      <c r="B178" s="87" t="s">
        <v>262</v>
      </c>
      <c r="C178" s="59">
        <v>40</v>
      </c>
      <c r="D178" s="59">
        <v>10</v>
      </c>
      <c r="E178" s="62">
        <f t="shared" si="103"/>
        <v>50</v>
      </c>
      <c r="F178" s="62">
        <f>IF(E178="0","0",LOOKUP(E178,{0,33,40,50,60,70,80},{0,1,2,3,"3.5",4,5}))</f>
        <v>3</v>
      </c>
      <c r="G178" s="59">
        <v>50</v>
      </c>
      <c r="H178" s="62">
        <f>IF(G178="0","0",LOOKUP(G178,{0,33,40,50,60,70,80},{0,1,2,3,"3.5",4,5}))</f>
        <v>3</v>
      </c>
      <c r="I178" s="59">
        <v>26</v>
      </c>
      <c r="J178" s="59">
        <v>10</v>
      </c>
      <c r="K178" s="62">
        <f t="shared" si="104"/>
        <v>36</v>
      </c>
      <c r="L178" s="62">
        <f>IF(K178="0","0",LOOKUP(K178,{0,25,30,37,45,52,60},{0,1,2,3,"3.5",4,5}))</f>
        <v>2</v>
      </c>
      <c r="M178" s="59">
        <v>23</v>
      </c>
      <c r="N178" s="59">
        <v>14</v>
      </c>
      <c r="O178" s="59">
        <f t="shared" si="105"/>
        <v>37</v>
      </c>
      <c r="P178" s="59">
        <f>IF(O178="0","0",LOOKUP(O178,{0,25,30,37,45,52,60},{0,1,2,3,"3.5",4,5}))</f>
        <v>3</v>
      </c>
      <c r="Q178" s="65">
        <v>24</v>
      </c>
      <c r="R178" s="59">
        <v>10</v>
      </c>
      <c r="S178" s="59">
        <f t="shared" si="106"/>
        <v>34</v>
      </c>
      <c r="T178" s="59">
        <f>IF(S178="0","0",LOOKUP(S178,{0,25,30,37,45,52,60},{0,1,2,3,"3.5",4,5}))</f>
        <v>2</v>
      </c>
      <c r="U178" s="79">
        <v>19</v>
      </c>
      <c r="V178" s="79">
        <v>10</v>
      </c>
      <c r="W178" s="59">
        <f t="shared" si="107"/>
        <v>29</v>
      </c>
      <c r="X178" s="59">
        <f>IF(W178="0","0",LOOKUP(W178,{0,25,30,37,45,52,60},{0,1,2,3,"3.5",4,5}))</f>
        <v>1</v>
      </c>
      <c r="Y178" s="59">
        <v>15</v>
      </c>
      <c r="Z178" s="59">
        <v>13</v>
      </c>
      <c r="AA178" s="59">
        <f t="shared" si="108"/>
        <v>28</v>
      </c>
      <c r="AB178" s="59">
        <f>IF(AA178="0","0",LOOKUP(AA178,{0,25,30,37,45,52,60},{0,1,2,3,"3.5",4,5}))</f>
        <v>1</v>
      </c>
      <c r="AC178" s="59" t="s">
        <v>786</v>
      </c>
      <c r="AD178" s="82">
        <f>IF(ISBLANK(AB178)," ",IF(AB178="0","0",LOOKUP(AB178,{0,1,2,3,"3.5",4,5},{0,0,0,1,"1.5",2,3})))</f>
        <v>0</v>
      </c>
      <c r="AE178" s="77">
        <f t="shared" ref="AE178:AE179" si="115">IF(OR((F178=0),(H178=0),(L178=0),(P178=0),(T178=0),(X178=0)),0,SUM(F178+H178+L178+P178+T178+X178+AD178)/6)</f>
        <v>2.3333333333333335</v>
      </c>
      <c r="AF178" s="82" t="str">
        <f t="shared" si="109"/>
        <v>C</v>
      </c>
      <c r="AG178" s="85" t="str">
        <f t="shared" si="110"/>
        <v>Bellow Average Result</v>
      </c>
      <c r="AI178" s="53" t="str">
        <f>IF(F178="0","0",LOOKUP(F178,{0,1,2,3,"3.5",4,5},{"F","D","C","B","A-","A","A+"}))</f>
        <v>B</v>
      </c>
      <c r="AJ178" s="53" t="str">
        <f>IF(H178="0","0",LOOKUP(H178,{0,1,2,3,"3.5",4,5},{"F","D","C","B","A-","A","A+"}))</f>
        <v>B</v>
      </c>
      <c r="AK178" s="53" t="str">
        <f>IF(L178="0","0",LOOKUP(L178,{0,1,2,3,"3.5",4,5},{"F","D","C","B","A-","A","A+"}))</f>
        <v>C</v>
      </c>
      <c r="AL178" s="53" t="str">
        <f>IF(P178="0","0",LOOKUP(P178,{0,1,2,3,"3.5",4,5},{"F","D","C","B","A-","A","A+"}))</f>
        <v>B</v>
      </c>
      <c r="AM178" s="53" t="str">
        <f>IF(T178="0","0",LOOKUP(T178,{0,1,2,3,"3.5",4,5},{"F","D","C","B","A-","A","A+"}))</f>
        <v>C</v>
      </c>
      <c r="AN178" s="53" t="str">
        <f>IF(X178="0","0",LOOKUP(X178,{0,1,2,3,"3.5",4,5},{"F","D","C","B","A-","A","A+"}))</f>
        <v>D</v>
      </c>
      <c r="AO178" s="53" t="str">
        <f>IF(AB178="0","0",LOOKUP(AB178,{0,1,2,3,"3.5",4,5},{"F","D","C","B","A-","A","A+"}))</f>
        <v>D</v>
      </c>
      <c r="AP178" s="54">
        <f t="shared" si="111"/>
        <v>264</v>
      </c>
    </row>
    <row r="179" spans="1:42" ht="19.5" customHeight="1" x14ac:dyDescent="0.25">
      <c r="A179" s="86">
        <v>1180</v>
      </c>
      <c r="B179" s="87" t="s">
        <v>263</v>
      </c>
      <c r="C179" s="59">
        <v>48</v>
      </c>
      <c r="D179" s="59">
        <v>20</v>
      </c>
      <c r="E179" s="62">
        <f t="shared" si="103"/>
        <v>68</v>
      </c>
      <c r="F179" s="62" t="str">
        <f>IF(E179="0","0",LOOKUP(E179,{0,33,40,50,60,70,80},{0,1,2,3,"3.5",4,5}))</f>
        <v>3.5</v>
      </c>
      <c r="G179" s="59">
        <v>65</v>
      </c>
      <c r="H179" s="62" t="str">
        <f>IF(G179="0","0",LOOKUP(G179,{0,33,40,50,60,70,80},{0,1,2,3,"3.5",4,5}))</f>
        <v>3.5</v>
      </c>
      <c r="I179" s="59">
        <v>27</v>
      </c>
      <c r="J179" s="59">
        <v>16</v>
      </c>
      <c r="K179" s="62">
        <f t="shared" si="104"/>
        <v>43</v>
      </c>
      <c r="L179" s="62">
        <f>IF(K179="0","0",LOOKUP(K179,{0,25,30,37,45,52,60},{0,1,2,3,"3.5",4,5}))</f>
        <v>3</v>
      </c>
      <c r="M179" s="59">
        <v>24</v>
      </c>
      <c r="N179" s="59">
        <v>10</v>
      </c>
      <c r="O179" s="59">
        <f t="shared" si="105"/>
        <v>34</v>
      </c>
      <c r="P179" s="59">
        <f>IF(O179="0","0",LOOKUP(O179,{0,25,30,37,45,52,60},{0,1,2,3,"3.5",4,5}))</f>
        <v>2</v>
      </c>
      <c r="Q179" s="65">
        <v>22</v>
      </c>
      <c r="R179" s="59">
        <v>10</v>
      </c>
      <c r="S179" s="59">
        <f t="shared" si="106"/>
        <v>32</v>
      </c>
      <c r="T179" s="59">
        <f>IF(S179="0","0",LOOKUP(S179,{0,25,30,37,45,52,60},{0,1,2,3,"3.5",4,5}))</f>
        <v>2</v>
      </c>
      <c r="U179" s="79">
        <v>25</v>
      </c>
      <c r="V179" s="79">
        <v>12</v>
      </c>
      <c r="W179" s="59">
        <f t="shared" si="107"/>
        <v>37</v>
      </c>
      <c r="X179" s="59">
        <f>IF(W179="0","0",LOOKUP(W179,{0,25,30,37,45,52,60},{0,1,2,3,"3.5",4,5}))</f>
        <v>3</v>
      </c>
      <c r="Y179" s="59">
        <v>23</v>
      </c>
      <c r="Z179" s="59">
        <v>15</v>
      </c>
      <c r="AA179" s="59">
        <f t="shared" si="108"/>
        <v>38</v>
      </c>
      <c r="AB179" s="59">
        <f>IF(AA179="0","0",LOOKUP(AA179,{0,25,30,37,45,52,60},{0,1,2,3,"3.5",4,5}))</f>
        <v>3</v>
      </c>
      <c r="AC179" s="59" t="s">
        <v>786</v>
      </c>
      <c r="AD179" s="82">
        <f>IF(ISBLANK(AB179)," ",IF(AB179="0","0",LOOKUP(AB179,{0,1,2,3,"3.5",4,5},{0,0,0,1,"1.5",2,3})))</f>
        <v>1</v>
      </c>
      <c r="AE179" s="77">
        <f t="shared" si="115"/>
        <v>3</v>
      </c>
      <c r="AF179" s="82" t="str">
        <f t="shared" si="109"/>
        <v>B</v>
      </c>
      <c r="AG179" s="85" t="str">
        <f t="shared" si="110"/>
        <v>Average Result</v>
      </c>
      <c r="AI179" s="53" t="str">
        <f>IF(F179="0","0",LOOKUP(F179,{0,1,2,3,"3.5",4,5},{"F","D","C","B","A-","A","A+"}))</f>
        <v>A-</v>
      </c>
      <c r="AJ179" s="53" t="str">
        <f>IF(H179="0","0",LOOKUP(H179,{0,1,2,3,"3.5",4,5},{"F","D","C","B","A-","A","A+"}))</f>
        <v>A-</v>
      </c>
      <c r="AK179" s="53" t="str">
        <f>IF(L179="0","0",LOOKUP(L179,{0,1,2,3,"3.5",4,5},{"F","D","C","B","A-","A","A+"}))</f>
        <v>B</v>
      </c>
      <c r="AL179" s="53" t="str">
        <f>IF(P179="0","0",LOOKUP(P179,{0,1,2,3,"3.5",4,5},{"F","D","C","B","A-","A","A+"}))</f>
        <v>C</v>
      </c>
      <c r="AM179" s="53" t="str">
        <f>IF(T179="0","0",LOOKUP(T179,{0,1,2,3,"3.5",4,5},{"F","D","C","B","A-","A","A+"}))</f>
        <v>C</v>
      </c>
      <c r="AN179" s="53" t="str">
        <f>IF(X179="0","0",LOOKUP(X179,{0,1,2,3,"3.5",4,5},{"F","D","C","B","A-","A","A+"}))</f>
        <v>B</v>
      </c>
      <c r="AO179" s="53" t="str">
        <f>IF(AB179="0","0",LOOKUP(AB179,{0,1,2,3,"3.5",4,5},{"F","D","C","B","A-","A","A+"}))</f>
        <v>B</v>
      </c>
      <c r="AP179" s="54">
        <f t="shared" si="111"/>
        <v>317</v>
      </c>
    </row>
    <row r="180" spans="1:42" ht="19.5" customHeight="1" x14ac:dyDescent="0.25">
      <c r="A180" s="86">
        <v>1181</v>
      </c>
      <c r="B180" s="87" t="s">
        <v>264</v>
      </c>
      <c r="C180" s="59">
        <v>35</v>
      </c>
      <c r="D180" s="59">
        <v>22</v>
      </c>
      <c r="E180" s="62">
        <f t="shared" si="103"/>
        <v>57</v>
      </c>
      <c r="F180" s="62">
        <f>IF(E180="0","0",LOOKUP(E180,{0,33,40,50,60,70,80},{0,1,2,3,"3.5",4,5}))</f>
        <v>3</v>
      </c>
      <c r="G180" s="59">
        <v>80</v>
      </c>
      <c r="H180" s="62">
        <f>IF(G180="0","0",LOOKUP(G180,{0,33,40,50,60,70,80},{0,1,2,3,"3.5",4,5}))</f>
        <v>5</v>
      </c>
      <c r="I180" s="59">
        <v>33</v>
      </c>
      <c r="J180" s="59">
        <v>15</v>
      </c>
      <c r="K180" s="62">
        <f t="shared" si="104"/>
        <v>48</v>
      </c>
      <c r="L180" s="62" t="str">
        <f>IF(K180="0","0",LOOKUP(K180,{0,25,30,37,45,52,60},{0,1,2,3,"3.5",4,5}))</f>
        <v>3.5</v>
      </c>
      <c r="M180" s="59">
        <v>30</v>
      </c>
      <c r="N180" s="59">
        <v>10</v>
      </c>
      <c r="O180" s="59">
        <f t="shared" si="105"/>
        <v>40</v>
      </c>
      <c r="P180" s="59">
        <f>IF(O180="0","0",LOOKUP(O180,{0,25,30,37,45,52,60},{0,1,2,3,"3.5",4,5}))</f>
        <v>3</v>
      </c>
      <c r="Q180" s="65">
        <v>23</v>
      </c>
      <c r="R180" s="59">
        <v>11</v>
      </c>
      <c r="S180" s="59">
        <f t="shared" si="106"/>
        <v>34</v>
      </c>
      <c r="T180" s="59">
        <f>IF(S180="0","0",LOOKUP(S180,{0,25,30,37,45,52,60},{0,1,2,3,"3.5",4,5}))</f>
        <v>2</v>
      </c>
      <c r="U180" s="79">
        <v>13</v>
      </c>
      <c r="V180" s="79">
        <v>15</v>
      </c>
      <c r="W180" s="59">
        <f t="shared" si="107"/>
        <v>28</v>
      </c>
      <c r="X180" s="59">
        <f>IF(W180="0","0",LOOKUP(W180,{0,25,30,37,45,52,60},{0,1,2,3,"3.5",4,5}))</f>
        <v>1</v>
      </c>
      <c r="Y180" s="59">
        <v>19</v>
      </c>
      <c r="Z180" s="59">
        <v>10</v>
      </c>
      <c r="AA180" s="59">
        <f t="shared" si="108"/>
        <v>29</v>
      </c>
      <c r="AB180" s="59">
        <f>IF(AA180="0","0",LOOKUP(AA180,{0,25,30,37,45,52,60},{0,1,2,3,"3.5",4,5}))</f>
        <v>1</v>
      </c>
      <c r="AC180" s="59" t="s">
        <v>785</v>
      </c>
      <c r="AD180" s="82">
        <f>IF(ISBLANK(X180)," ",IF(X180="0","0",LOOKUP(X180,{0,1,2,3,"3.5",4,5},{0,0,0,1,"1.5",2,3})))</f>
        <v>0</v>
      </c>
      <c r="AE180" s="77">
        <f t="shared" ref="AE180:AE182" si="116">IF(OR((F180=0),(H180=0),(L180=0),(P180=0),(T180=0),(AB180=0)),0,SUM(F180+H180+L180+P180+T180+AB180+AD180)/6)</f>
        <v>2.9166666666666665</v>
      </c>
      <c r="AF180" s="82" t="str">
        <f t="shared" si="109"/>
        <v>C</v>
      </c>
      <c r="AG180" s="85" t="str">
        <f t="shared" si="110"/>
        <v>Bellow Average Result</v>
      </c>
      <c r="AI180" s="53" t="str">
        <f>IF(F180="0","0",LOOKUP(F180,{0,1,2,3,"3.5",4,5},{"F","D","C","B","A-","A","A+"}))</f>
        <v>B</v>
      </c>
      <c r="AJ180" s="53" t="str">
        <f>IF(H180="0","0",LOOKUP(H180,{0,1,2,3,"3.5",4,5},{"F","D","C","B","A-","A","A+"}))</f>
        <v>A+</v>
      </c>
      <c r="AK180" s="53" t="str">
        <f>IF(L180="0","0",LOOKUP(L180,{0,1,2,3,"3.5",4,5},{"F","D","C","B","A-","A","A+"}))</f>
        <v>A-</v>
      </c>
      <c r="AL180" s="53" t="str">
        <f>IF(P180="0","0",LOOKUP(P180,{0,1,2,3,"3.5",4,5},{"F","D","C","B","A-","A","A+"}))</f>
        <v>B</v>
      </c>
      <c r="AM180" s="53" t="str">
        <f>IF(T180="0","0",LOOKUP(T180,{0,1,2,3,"3.5",4,5},{"F","D","C","B","A-","A","A+"}))</f>
        <v>C</v>
      </c>
      <c r="AN180" s="53" t="str">
        <f>IF(X180="0","0",LOOKUP(X180,{0,1,2,3,"3.5",4,5},{"F","D","C","B","A-","A","A+"}))</f>
        <v>D</v>
      </c>
      <c r="AO180" s="53" t="str">
        <f>IF(AB180="0","0",LOOKUP(AB180,{0,1,2,3,"3.5",4,5},{"F","D","C","B","A-","A","A+"}))</f>
        <v>D</v>
      </c>
      <c r="AP180" s="54">
        <f t="shared" si="111"/>
        <v>316</v>
      </c>
    </row>
    <row r="181" spans="1:42" ht="19.5" customHeight="1" x14ac:dyDescent="0.25">
      <c r="A181" s="86">
        <v>1183</v>
      </c>
      <c r="B181" s="87" t="s">
        <v>265</v>
      </c>
      <c r="C181" s="59">
        <v>50</v>
      </c>
      <c r="D181" s="59">
        <v>22</v>
      </c>
      <c r="E181" s="62">
        <f t="shared" si="103"/>
        <v>72</v>
      </c>
      <c r="F181" s="62">
        <f>IF(E181="0","0",LOOKUP(E181,{0,33,40,50,60,70,80},{0,1,2,3,"3.5",4,5}))</f>
        <v>4</v>
      </c>
      <c r="G181" s="59">
        <v>51</v>
      </c>
      <c r="H181" s="62">
        <f>IF(G181="0","0",LOOKUP(G181,{0,33,40,50,60,70,80},{0,1,2,3,"3.5",4,5}))</f>
        <v>3</v>
      </c>
      <c r="I181" s="59">
        <v>32</v>
      </c>
      <c r="J181" s="59">
        <v>19</v>
      </c>
      <c r="K181" s="62">
        <f t="shared" si="104"/>
        <v>51</v>
      </c>
      <c r="L181" s="62" t="str">
        <f>IF(K181="0","0",LOOKUP(K181,{0,25,30,37,45,52,60},{0,1,2,3,"3.5",4,5}))</f>
        <v>3.5</v>
      </c>
      <c r="M181" s="59">
        <v>27</v>
      </c>
      <c r="N181" s="59">
        <v>18</v>
      </c>
      <c r="O181" s="59">
        <f t="shared" si="105"/>
        <v>45</v>
      </c>
      <c r="P181" s="59" t="str">
        <f>IF(O181="0","0",LOOKUP(O181,{0,25,30,37,45,52,60},{0,1,2,3,"3.5",4,5}))</f>
        <v>3.5</v>
      </c>
      <c r="Q181" s="65">
        <v>29</v>
      </c>
      <c r="R181" s="59">
        <v>13</v>
      </c>
      <c r="S181" s="59">
        <f t="shared" si="106"/>
        <v>42</v>
      </c>
      <c r="T181" s="59">
        <f>IF(S181="0","0",LOOKUP(S181,{0,25,30,37,45,52,60},{0,1,2,3,"3.5",4,5}))</f>
        <v>3</v>
      </c>
      <c r="U181" s="79">
        <v>16</v>
      </c>
      <c r="V181" s="79">
        <v>10</v>
      </c>
      <c r="W181" s="59">
        <f t="shared" si="107"/>
        <v>26</v>
      </c>
      <c r="X181" s="59">
        <f>IF(W181="0","0",LOOKUP(W181,{0,25,30,37,45,52,60},{0,1,2,3,"3.5",4,5}))</f>
        <v>1</v>
      </c>
      <c r="Y181" s="59">
        <v>36</v>
      </c>
      <c r="Z181" s="59">
        <v>16</v>
      </c>
      <c r="AA181" s="59">
        <f t="shared" si="108"/>
        <v>52</v>
      </c>
      <c r="AB181" s="59">
        <f>IF(AA181="0","0",LOOKUP(AA181,{0,25,30,37,45,52,60},{0,1,2,3,"3.5",4,5}))</f>
        <v>4</v>
      </c>
      <c r="AC181" s="59" t="s">
        <v>785</v>
      </c>
      <c r="AD181" s="82">
        <f>IF(ISBLANK(X181)," ",IF(X181="0","0",LOOKUP(X181,{0,1,2,3,"3.5",4,5},{0,0,0,1,"1.5",2,3})))</f>
        <v>0</v>
      </c>
      <c r="AE181" s="77">
        <f t="shared" si="116"/>
        <v>3.5</v>
      </c>
      <c r="AF181" s="82" t="str">
        <f t="shared" si="109"/>
        <v>A-</v>
      </c>
      <c r="AG181" s="85" t="str">
        <f t="shared" si="110"/>
        <v>Good Result</v>
      </c>
      <c r="AI181" s="53" t="str">
        <f>IF(F181="0","0",LOOKUP(F181,{0,1,2,3,"3.5",4,5},{"F","D","C","B","A-","A","A+"}))</f>
        <v>A</v>
      </c>
      <c r="AJ181" s="53" t="str">
        <f>IF(H181="0","0",LOOKUP(H181,{0,1,2,3,"3.5",4,5},{"F","D","C","B","A-","A","A+"}))</f>
        <v>B</v>
      </c>
      <c r="AK181" s="53" t="str">
        <f>IF(L181="0","0",LOOKUP(L181,{0,1,2,3,"3.5",4,5},{"F","D","C","B","A-","A","A+"}))</f>
        <v>A-</v>
      </c>
      <c r="AL181" s="53" t="str">
        <f>IF(P181="0","0",LOOKUP(P181,{0,1,2,3,"3.5",4,5},{"F","D","C","B","A-","A","A+"}))</f>
        <v>A-</v>
      </c>
      <c r="AM181" s="53" t="str">
        <f>IF(T181="0","0",LOOKUP(T181,{0,1,2,3,"3.5",4,5},{"F","D","C","B","A-","A","A+"}))</f>
        <v>B</v>
      </c>
      <c r="AN181" s="53" t="str">
        <f>IF(X181="0","0",LOOKUP(X181,{0,1,2,3,"3.5",4,5},{"F","D","C","B","A-","A","A+"}))</f>
        <v>D</v>
      </c>
      <c r="AO181" s="53" t="str">
        <f>IF(AB181="0","0",LOOKUP(AB181,{0,1,2,3,"3.5",4,5},{"F","D","C","B","A-","A","A+"}))</f>
        <v>A</v>
      </c>
      <c r="AP181" s="54">
        <f t="shared" si="111"/>
        <v>339</v>
      </c>
    </row>
    <row r="182" spans="1:42" ht="19.5" customHeight="1" x14ac:dyDescent="0.25">
      <c r="A182" s="86">
        <v>1184</v>
      </c>
      <c r="B182" s="87" t="s">
        <v>266</v>
      </c>
      <c r="C182" s="59">
        <v>42</v>
      </c>
      <c r="D182" s="59">
        <v>19</v>
      </c>
      <c r="E182" s="62">
        <f t="shared" si="103"/>
        <v>61</v>
      </c>
      <c r="F182" s="62" t="str">
        <f>IF(E182="0","0",LOOKUP(E182,{0,33,40,50,60,70,80},{0,1,2,3,"3.5",4,5}))</f>
        <v>3.5</v>
      </c>
      <c r="G182" s="59">
        <v>54</v>
      </c>
      <c r="H182" s="62">
        <f>IF(G182="0","0",LOOKUP(G182,{0,33,40,50,60,70,80},{0,1,2,3,"3.5",4,5}))</f>
        <v>3</v>
      </c>
      <c r="I182" s="59">
        <v>28</v>
      </c>
      <c r="J182" s="59">
        <v>15</v>
      </c>
      <c r="K182" s="62">
        <f t="shared" si="104"/>
        <v>43</v>
      </c>
      <c r="L182" s="62">
        <f>IF(K182="0","0",LOOKUP(K182,{0,25,30,37,45,52,60},{0,1,2,3,"3.5",4,5}))</f>
        <v>3</v>
      </c>
      <c r="M182" s="59">
        <v>5</v>
      </c>
      <c r="N182" s="59">
        <v>15</v>
      </c>
      <c r="O182" s="59">
        <f t="shared" si="105"/>
        <v>0</v>
      </c>
      <c r="P182" s="59">
        <f>IF(O182="0","0",LOOKUP(O182,{0,25,30,37,45,52,60},{0,1,2,3,"3.5",4,5}))</f>
        <v>0</v>
      </c>
      <c r="Q182" s="65">
        <v>11</v>
      </c>
      <c r="R182" s="59">
        <v>16</v>
      </c>
      <c r="S182" s="59">
        <f t="shared" si="106"/>
        <v>0</v>
      </c>
      <c r="T182" s="59">
        <f>IF(S182="0","0",LOOKUP(S182,{0,25,30,37,45,52,60},{0,1,2,3,"3.5",4,5}))</f>
        <v>0</v>
      </c>
      <c r="U182" s="79">
        <v>0</v>
      </c>
      <c r="V182" s="79">
        <v>12</v>
      </c>
      <c r="W182" s="59">
        <f t="shared" si="107"/>
        <v>0</v>
      </c>
      <c r="X182" s="59">
        <f>IF(W182="0","0",LOOKUP(W182,{0,25,30,37,45,52,60},{0,1,2,3,"3.5",4,5}))</f>
        <v>0</v>
      </c>
      <c r="Y182" s="59">
        <v>10</v>
      </c>
      <c r="Z182" s="59">
        <v>15</v>
      </c>
      <c r="AA182" s="59">
        <f t="shared" si="108"/>
        <v>0</v>
      </c>
      <c r="AB182" s="59">
        <f>IF(AA182="0","0",LOOKUP(AA182,{0,25,30,37,45,52,60},{0,1,2,3,"3.5",4,5}))</f>
        <v>0</v>
      </c>
      <c r="AC182" s="59" t="s">
        <v>785</v>
      </c>
      <c r="AD182" s="82">
        <f>IF(ISBLANK(X182)," ",IF(X182="0","0",LOOKUP(X182,{0,1,2,3,"3.5",4,5},{0,0,0,1,"1.5",2,3})))</f>
        <v>0</v>
      </c>
      <c r="AE182" s="77">
        <f t="shared" si="116"/>
        <v>0</v>
      </c>
      <c r="AF182" s="82" t="str">
        <f t="shared" si="109"/>
        <v>F</v>
      </c>
      <c r="AG182" s="85" t="str">
        <f t="shared" si="110"/>
        <v>Fail</v>
      </c>
      <c r="AI182" s="53" t="str">
        <f>IF(F182="0","0",LOOKUP(F182,{0,1,2,3,"3.5",4,5},{"F","D","C","B","A-","A","A+"}))</f>
        <v>A-</v>
      </c>
      <c r="AJ182" s="53" t="str">
        <f>IF(H182="0","0",LOOKUP(H182,{0,1,2,3,"3.5",4,5},{"F","D","C","B","A-","A","A+"}))</f>
        <v>B</v>
      </c>
      <c r="AK182" s="53" t="str">
        <f>IF(L182="0","0",LOOKUP(L182,{0,1,2,3,"3.5",4,5},{"F","D","C","B","A-","A","A+"}))</f>
        <v>B</v>
      </c>
      <c r="AL182" s="53" t="str">
        <f>IF(P182="0","0",LOOKUP(P182,{0,1,2,3,"3.5",4,5},{"F","D","C","B","A-","A","A+"}))</f>
        <v>F</v>
      </c>
      <c r="AM182" s="53" t="str">
        <f>IF(T182="0","0",LOOKUP(T182,{0,1,2,3,"3.5",4,5},{"F","D","C","B","A-","A","A+"}))</f>
        <v>F</v>
      </c>
      <c r="AN182" s="53" t="str">
        <f>IF(X182="0","0",LOOKUP(X182,{0,1,2,3,"3.5",4,5},{"F","D","C","B","A-","A","A+"}))</f>
        <v>F</v>
      </c>
      <c r="AO182" s="53" t="str">
        <f>IF(AB182="0","0",LOOKUP(AB182,{0,1,2,3,"3.5",4,5},{"F","D","C","B","A-","A","A+"}))</f>
        <v>F</v>
      </c>
      <c r="AP182" s="54">
        <f t="shared" si="111"/>
        <v>158</v>
      </c>
    </row>
    <row r="183" spans="1:42" ht="19.5" customHeight="1" x14ac:dyDescent="0.25">
      <c r="A183" s="86">
        <v>1185</v>
      </c>
      <c r="B183" s="87" t="s">
        <v>267</v>
      </c>
      <c r="C183" s="59">
        <v>47</v>
      </c>
      <c r="D183" s="59">
        <v>21</v>
      </c>
      <c r="E183" s="62">
        <f t="shared" si="103"/>
        <v>68</v>
      </c>
      <c r="F183" s="62" t="str">
        <f>IF(E183="0","0",LOOKUP(E183,{0,33,40,50,60,70,80},{0,1,2,3,"3.5",4,5}))</f>
        <v>3.5</v>
      </c>
      <c r="G183" s="59">
        <v>68</v>
      </c>
      <c r="H183" s="62" t="str">
        <f>IF(G183="0","0",LOOKUP(G183,{0,33,40,50,60,70,80},{0,1,2,3,"3.5",4,5}))</f>
        <v>3.5</v>
      </c>
      <c r="I183" s="59">
        <v>22</v>
      </c>
      <c r="J183" s="59">
        <v>14</v>
      </c>
      <c r="K183" s="62">
        <f t="shared" si="104"/>
        <v>36</v>
      </c>
      <c r="L183" s="62">
        <f>IF(K183="0","0",LOOKUP(K183,{0,25,30,37,45,52,60},{0,1,2,3,"3.5",4,5}))</f>
        <v>2</v>
      </c>
      <c r="M183" s="59">
        <v>19</v>
      </c>
      <c r="N183" s="59">
        <v>11</v>
      </c>
      <c r="O183" s="59">
        <f t="shared" si="105"/>
        <v>30</v>
      </c>
      <c r="P183" s="59">
        <f>IF(O183="0","0",LOOKUP(O183,{0,25,30,37,45,52,60},{0,1,2,3,"3.5",4,5}))</f>
        <v>2</v>
      </c>
      <c r="Q183" s="65">
        <v>21</v>
      </c>
      <c r="R183" s="59">
        <v>8</v>
      </c>
      <c r="S183" s="59">
        <f t="shared" si="106"/>
        <v>29</v>
      </c>
      <c r="T183" s="59">
        <f>IF(S183="0","0",LOOKUP(S183,{0,25,30,37,45,52,60},{0,1,2,3,"3.5",4,5}))</f>
        <v>1</v>
      </c>
      <c r="U183" s="79">
        <v>7</v>
      </c>
      <c r="V183" s="79">
        <v>7</v>
      </c>
      <c r="W183" s="59">
        <f t="shared" si="107"/>
        <v>0</v>
      </c>
      <c r="X183" s="59">
        <f>IF(W183="0","0",LOOKUP(W183,{0,25,30,37,45,52,60},{0,1,2,3,"3.5",4,5}))</f>
        <v>0</v>
      </c>
      <c r="Y183" s="59">
        <v>12</v>
      </c>
      <c r="Z183" s="59">
        <v>11</v>
      </c>
      <c r="AA183" s="59">
        <f t="shared" si="108"/>
        <v>0</v>
      </c>
      <c r="AB183" s="59">
        <f>IF(AA183="0","0",LOOKUP(AA183,{0,25,30,37,45,52,60},{0,1,2,3,"3.5",4,5}))</f>
        <v>0</v>
      </c>
      <c r="AC183" s="59" t="s">
        <v>786</v>
      </c>
      <c r="AD183" s="82">
        <f>IF(ISBLANK(AB183)," ",IF(AB183="0","0",LOOKUP(AB183,{0,1,2,3,"3.5",4,5},{0,0,0,1,"1.5",2,3})))</f>
        <v>0</v>
      </c>
      <c r="AE183" s="77">
        <f t="shared" ref="AE183" si="117">IF(OR((F183=0),(H183=0),(L183=0),(P183=0),(T183=0),(X183=0)),0,SUM(F183+H183+L183+P183+T183+X183+AD183)/6)</f>
        <v>0</v>
      </c>
      <c r="AF183" s="82" t="str">
        <f t="shared" si="109"/>
        <v>F</v>
      </c>
      <c r="AG183" s="85" t="str">
        <f t="shared" si="110"/>
        <v>Fail</v>
      </c>
      <c r="AI183" s="53" t="str">
        <f>IF(F183="0","0",LOOKUP(F183,{0,1,2,3,"3.5",4,5},{"F","D","C","B","A-","A","A+"}))</f>
        <v>A-</v>
      </c>
      <c r="AJ183" s="53" t="str">
        <f>IF(H183="0","0",LOOKUP(H183,{0,1,2,3,"3.5",4,5},{"F","D","C","B","A-","A","A+"}))</f>
        <v>A-</v>
      </c>
      <c r="AK183" s="53" t="str">
        <f>IF(L183="0","0",LOOKUP(L183,{0,1,2,3,"3.5",4,5},{"F","D","C","B","A-","A","A+"}))</f>
        <v>C</v>
      </c>
      <c r="AL183" s="53" t="str">
        <f>IF(P183="0","0",LOOKUP(P183,{0,1,2,3,"3.5",4,5},{"F","D","C","B","A-","A","A+"}))</f>
        <v>C</v>
      </c>
      <c r="AM183" s="53" t="str">
        <f>IF(T183="0","0",LOOKUP(T183,{0,1,2,3,"3.5",4,5},{"F","D","C","B","A-","A","A+"}))</f>
        <v>D</v>
      </c>
      <c r="AN183" s="53" t="str">
        <f>IF(X183="0","0",LOOKUP(X183,{0,1,2,3,"3.5",4,5},{"F","D","C","B","A-","A","A+"}))</f>
        <v>F</v>
      </c>
      <c r="AO183" s="53" t="str">
        <f>IF(AB183="0","0",LOOKUP(AB183,{0,1,2,3,"3.5",4,5},{"F","D","C","B","A-","A","A+"}))</f>
        <v>F</v>
      </c>
      <c r="AP183" s="54">
        <f t="shared" si="111"/>
        <v>231</v>
      </c>
    </row>
    <row r="184" spans="1:42" ht="19.5" customHeight="1" x14ac:dyDescent="0.25">
      <c r="A184" s="86">
        <v>1187</v>
      </c>
      <c r="B184" s="87" t="s">
        <v>268</v>
      </c>
      <c r="C184" s="59">
        <v>51</v>
      </c>
      <c r="D184" s="59">
        <v>26</v>
      </c>
      <c r="E184" s="62">
        <f t="shared" si="103"/>
        <v>77</v>
      </c>
      <c r="F184" s="62">
        <f>IF(E184="0","0",LOOKUP(E184,{0,33,40,50,60,70,80},{0,1,2,3,"3.5",4,5}))</f>
        <v>4</v>
      </c>
      <c r="G184" s="59">
        <v>62</v>
      </c>
      <c r="H184" s="62" t="str">
        <f>IF(G184="0","0",LOOKUP(G184,{0,33,40,50,60,70,80},{0,1,2,3,"3.5",4,5}))</f>
        <v>3.5</v>
      </c>
      <c r="I184" s="59">
        <v>33</v>
      </c>
      <c r="J184" s="59">
        <v>16</v>
      </c>
      <c r="K184" s="62">
        <f t="shared" si="104"/>
        <v>49</v>
      </c>
      <c r="L184" s="62" t="str">
        <f>IF(K184="0","0",LOOKUP(K184,{0,25,30,37,45,52,60},{0,1,2,3,"3.5",4,5}))</f>
        <v>3.5</v>
      </c>
      <c r="M184" s="59">
        <v>28</v>
      </c>
      <c r="N184" s="59">
        <v>14</v>
      </c>
      <c r="O184" s="59">
        <f t="shared" si="105"/>
        <v>42</v>
      </c>
      <c r="P184" s="59">
        <f>IF(O184="0","0",LOOKUP(O184,{0,25,30,37,45,52,60},{0,1,2,3,"3.5",4,5}))</f>
        <v>3</v>
      </c>
      <c r="Q184" s="65">
        <v>27</v>
      </c>
      <c r="R184" s="59">
        <v>16</v>
      </c>
      <c r="S184" s="59">
        <f t="shared" si="106"/>
        <v>43</v>
      </c>
      <c r="T184" s="59">
        <f>IF(S184="0","0",LOOKUP(S184,{0,25,30,37,45,52,60},{0,1,2,3,"3.5",4,5}))</f>
        <v>3</v>
      </c>
      <c r="U184" s="79">
        <v>20</v>
      </c>
      <c r="V184" s="79">
        <v>14</v>
      </c>
      <c r="W184" s="59">
        <f t="shared" si="107"/>
        <v>34</v>
      </c>
      <c r="X184" s="59">
        <f>IF(W184="0","0",LOOKUP(W184,{0,25,30,37,45,52,60},{0,1,2,3,"3.5",4,5}))</f>
        <v>2</v>
      </c>
      <c r="Y184" s="59">
        <v>29</v>
      </c>
      <c r="Z184" s="59">
        <v>15</v>
      </c>
      <c r="AA184" s="59">
        <f t="shared" si="108"/>
        <v>44</v>
      </c>
      <c r="AB184" s="59">
        <f>IF(AA184="0","0",LOOKUP(AA184,{0,25,30,37,45,52,60},{0,1,2,3,"3.5",4,5}))</f>
        <v>3</v>
      </c>
      <c r="AC184" s="59" t="s">
        <v>785</v>
      </c>
      <c r="AD184" s="82">
        <f>IF(ISBLANK(X184)," ",IF(X184="0","0",LOOKUP(X184,{0,1,2,3,"3.5",4,5},{0,0,0,1,"1.5",2,3})))</f>
        <v>0</v>
      </c>
      <c r="AE184" s="77">
        <f t="shared" ref="AE184:AE185" si="118">IF(OR((F184=0),(H184=0),(L184=0),(P184=0),(T184=0),(AB184=0)),0,SUM(F184+H184+L184+P184+T184+AB184+AD184)/6)</f>
        <v>3.3333333333333335</v>
      </c>
      <c r="AF184" s="82" t="str">
        <f t="shared" si="109"/>
        <v>B</v>
      </c>
      <c r="AG184" s="85" t="str">
        <f t="shared" si="110"/>
        <v>Average Result</v>
      </c>
      <c r="AI184" s="53" t="str">
        <f>IF(F184="0","0",LOOKUP(F184,{0,1,2,3,"3.5",4,5},{"F","D","C","B","A-","A","A+"}))</f>
        <v>A</v>
      </c>
      <c r="AJ184" s="53" t="str">
        <f>IF(H184="0","0",LOOKUP(H184,{0,1,2,3,"3.5",4,5},{"F","D","C","B","A-","A","A+"}))</f>
        <v>A-</v>
      </c>
      <c r="AK184" s="53" t="str">
        <f>IF(L184="0","0",LOOKUP(L184,{0,1,2,3,"3.5",4,5},{"F","D","C","B","A-","A","A+"}))</f>
        <v>A-</v>
      </c>
      <c r="AL184" s="53" t="str">
        <f>IF(P184="0","0",LOOKUP(P184,{0,1,2,3,"3.5",4,5},{"F","D","C","B","A-","A","A+"}))</f>
        <v>B</v>
      </c>
      <c r="AM184" s="53" t="str">
        <f>IF(T184="0","0",LOOKUP(T184,{0,1,2,3,"3.5",4,5},{"F","D","C","B","A-","A","A+"}))</f>
        <v>B</v>
      </c>
      <c r="AN184" s="53" t="str">
        <f>IF(X184="0","0",LOOKUP(X184,{0,1,2,3,"3.5",4,5},{"F","D","C","B","A-","A","A+"}))</f>
        <v>C</v>
      </c>
      <c r="AO184" s="53" t="str">
        <f>IF(AB184="0","0",LOOKUP(AB184,{0,1,2,3,"3.5",4,5},{"F","D","C","B","A-","A","A+"}))</f>
        <v>B</v>
      </c>
      <c r="AP184" s="54">
        <f t="shared" si="111"/>
        <v>351</v>
      </c>
    </row>
    <row r="185" spans="1:42" ht="19.5" customHeight="1" x14ac:dyDescent="0.25">
      <c r="A185" s="86">
        <v>1188</v>
      </c>
      <c r="B185" s="87" t="s">
        <v>269</v>
      </c>
      <c r="C185" s="59">
        <v>42</v>
      </c>
      <c r="D185" s="59">
        <v>20</v>
      </c>
      <c r="E185" s="62">
        <f t="shared" si="103"/>
        <v>62</v>
      </c>
      <c r="F185" s="62" t="str">
        <f>IF(E185="0","0",LOOKUP(E185,{0,33,40,50,60,70,80},{0,1,2,3,"3.5",4,5}))</f>
        <v>3.5</v>
      </c>
      <c r="G185" s="59">
        <v>40</v>
      </c>
      <c r="H185" s="62">
        <f>IF(G185="0","0",LOOKUP(G185,{0,33,40,50,60,70,80},{0,1,2,3,"3.5",4,5}))</f>
        <v>2</v>
      </c>
      <c r="I185" s="59">
        <v>34</v>
      </c>
      <c r="J185" s="59">
        <v>22</v>
      </c>
      <c r="K185" s="62">
        <f t="shared" si="104"/>
        <v>56</v>
      </c>
      <c r="L185" s="62">
        <f>IF(K185="0","0",LOOKUP(K185,{0,25,30,37,45,52,60},{0,1,2,3,"3.5",4,5}))</f>
        <v>4</v>
      </c>
      <c r="M185" s="59">
        <v>22</v>
      </c>
      <c r="N185" s="59">
        <v>13</v>
      </c>
      <c r="O185" s="59">
        <f t="shared" si="105"/>
        <v>35</v>
      </c>
      <c r="P185" s="59">
        <f>IF(O185="0","0",LOOKUP(O185,{0,25,30,37,45,52,60},{0,1,2,3,"3.5",4,5}))</f>
        <v>2</v>
      </c>
      <c r="Q185" s="65">
        <v>18</v>
      </c>
      <c r="R185" s="59">
        <v>14</v>
      </c>
      <c r="S185" s="59">
        <f t="shared" si="106"/>
        <v>32</v>
      </c>
      <c r="T185" s="59">
        <f>IF(S185="0","0",LOOKUP(S185,{0,25,30,37,45,52,60},{0,1,2,3,"3.5",4,5}))</f>
        <v>2</v>
      </c>
      <c r="U185" s="79">
        <v>20</v>
      </c>
      <c r="V185" s="79">
        <v>14</v>
      </c>
      <c r="W185" s="59">
        <f t="shared" si="107"/>
        <v>34</v>
      </c>
      <c r="X185" s="59">
        <f>IF(W185="0","0",LOOKUP(W185,{0,25,30,37,45,52,60},{0,1,2,3,"3.5",4,5}))</f>
        <v>2</v>
      </c>
      <c r="Y185" s="59">
        <v>15</v>
      </c>
      <c r="Z185" s="59">
        <v>10</v>
      </c>
      <c r="AA185" s="59">
        <f t="shared" si="108"/>
        <v>25</v>
      </c>
      <c r="AB185" s="59">
        <f>IF(AA185="0","0",LOOKUP(AA185,{0,25,30,37,45,52,60},{0,1,2,3,"3.5",4,5}))</f>
        <v>1</v>
      </c>
      <c r="AC185" s="59" t="s">
        <v>785</v>
      </c>
      <c r="AD185" s="82">
        <f>IF(ISBLANK(X185)," ",IF(X185="0","0",LOOKUP(X185,{0,1,2,3,"3.5",4,5},{0,0,0,1,"1.5",2,3})))</f>
        <v>0</v>
      </c>
      <c r="AE185" s="77">
        <f t="shared" si="118"/>
        <v>2.4166666666666665</v>
      </c>
      <c r="AF185" s="82" t="str">
        <f t="shared" si="109"/>
        <v>C</v>
      </c>
      <c r="AG185" s="85" t="str">
        <f t="shared" si="110"/>
        <v>Bellow Average Result</v>
      </c>
      <c r="AI185" s="53" t="str">
        <f>IF(F185="0","0",LOOKUP(F185,{0,1,2,3,"3.5",4,5},{"F","D","C","B","A-","A","A+"}))</f>
        <v>A-</v>
      </c>
      <c r="AJ185" s="53" t="str">
        <f>IF(H185="0","0",LOOKUP(H185,{0,1,2,3,"3.5",4,5},{"F","D","C","B","A-","A","A+"}))</f>
        <v>C</v>
      </c>
      <c r="AK185" s="53" t="str">
        <f>IF(L185="0","0",LOOKUP(L185,{0,1,2,3,"3.5",4,5},{"F","D","C","B","A-","A","A+"}))</f>
        <v>A</v>
      </c>
      <c r="AL185" s="53" t="str">
        <f>IF(P185="0","0",LOOKUP(P185,{0,1,2,3,"3.5",4,5},{"F","D","C","B","A-","A","A+"}))</f>
        <v>C</v>
      </c>
      <c r="AM185" s="53" t="str">
        <f>IF(T185="0","0",LOOKUP(T185,{0,1,2,3,"3.5",4,5},{"F","D","C","B","A-","A","A+"}))</f>
        <v>C</v>
      </c>
      <c r="AN185" s="53" t="str">
        <f>IF(X185="0","0",LOOKUP(X185,{0,1,2,3,"3.5",4,5},{"F","D","C","B","A-","A","A+"}))</f>
        <v>C</v>
      </c>
      <c r="AO185" s="53" t="str">
        <f>IF(AB185="0","0",LOOKUP(AB185,{0,1,2,3,"3.5",4,5},{"F","D","C","B","A-","A","A+"}))</f>
        <v>D</v>
      </c>
      <c r="AP185" s="54">
        <f t="shared" si="111"/>
        <v>284</v>
      </c>
    </row>
    <row r="186" spans="1:42" ht="19.5" customHeight="1" x14ac:dyDescent="0.25">
      <c r="A186" s="86">
        <v>1189</v>
      </c>
      <c r="B186" s="87" t="s">
        <v>270</v>
      </c>
      <c r="C186" s="59">
        <v>41</v>
      </c>
      <c r="D186" s="59">
        <v>22</v>
      </c>
      <c r="E186" s="62">
        <f t="shared" si="103"/>
        <v>63</v>
      </c>
      <c r="F186" s="62" t="str">
        <f>IF(E186="0","0",LOOKUP(E186,{0,33,40,50,60,70,80},{0,1,2,3,"3.5",4,5}))</f>
        <v>3.5</v>
      </c>
      <c r="G186" s="59">
        <v>65</v>
      </c>
      <c r="H186" s="62" t="str">
        <f>IF(G186="0","0",LOOKUP(G186,{0,33,40,50,60,70,80},{0,1,2,3,"3.5",4,5}))</f>
        <v>3.5</v>
      </c>
      <c r="I186" s="59">
        <v>20</v>
      </c>
      <c r="J186" s="59">
        <v>21</v>
      </c>
      <c r="K186" s="62">
        <f t="shared" si="104"/>
        <v>41</v>
      </c>
      <c r="L186" s="62">
        <f>IF(K186="0","0",LOOKUP(K186,{0,25,30,37,45,52,60},{0,1,2,3,"3.5",4,5}))</f>
        <v>3</v>
      </c>
      <c r="M186" s="59">
        <v>22</v>
      </c>
      <c r="N186" s="59">
        <v>11</v>
      </c>
      <c r="O186" s="59">
        <f t="shared" si="105"/>
        <v>33</v>
      </c>
      <c r="P186" s="59">
        <f>IF(O186="0","0",LOOKUP(O186,{0,25,30,37,45,52,60},{0,1,2,3,"3.5",4,5}))</f>
        <v>2</v>
      </c>
      <c r="Q186" s="59">
        <v>25</v>
      </c>
      <c r="R186" s="59">
        <v>16</v>
      </c>
      <c r="S186" s="59">
        <f t="shared" si="106"/>
        <v>41</v>
      </c>
      <c r="T186" s="59">
        <f>IF(S186="0","0",LOOKUP(S186,{0,25,30,37,45,52,60},{0,1,2,3,"3.5",4,5}))</f>
        <v>3</v>
      </c>
      <c r="U186" s="79">
        <v>15</v>
      </c>
      <c r="V186" s="79">
        <v>12</v>
      </c>
      <c r="W186" s="59">
        <f t="shared" si="107"/>
        <v>27</v>
      </c>
      <c r="X186" s="59">
        <f>IF(W186="0","0",LOOKUP(W186,{0,25,30,37,45,52,60},{0,1,2,3,"3.5",4,5}))</f>
        <v>1</v>
      </c>
      <c r="Y186" s="59">
        <v>20</v>
      </c>
      <c r="Z186" s="59">
        <v>14</v>
      </c>
      <c r="AA186" s="59">
        <f t="shared" si="108"/>
        <v>34</v>
      </c>
      <c r="AB186" s="59">
        <f>IF(AA186="0","0",LOOKUP(AA186,{0,25,30,37,45,52,60},{0,1,2,3,"3.5",4,5}))</f>
        <v>2</v>
      </c>
      <c r="AC186" s="59" t="s">
        <v>786</v>
      </c>
      <c r="AD186" s="82">
        <f>IF(ISBLANK(AB186)," ",IF(AB186="0","0",LOOKUP(AB186,{0,1,2,3,"3.5",4,5},{0,0,0,1,"1.5",2,3})))</f>
        <v>0</v>
      </c>
      <c r="AE186" s="77">
        <f t="shared" ref="AE186:AE187" si="119">IF(OR((F186=0),(H186=0),(L186=0),(P186=0),(T186=0),(X186=0)),0,SUM(F186+H186+L186+P186+T186+X186+AD186)/6)</f>
        <v>2.6666666666666665</v>
      </c>
      <c r="AF186" s="82" t="str">
        <f t="shared" si="109"/>
        <v>C</v>
      </c>
      <c r="AG186" s="85" t="str">
        <f t="shared" si="110"/>
        <v>Bellow Average Result</v>
      </c>
      <c r="AI186" s="53" t="str">
        <f>IF(F186="0","0",LOOKUP(F186,{0,1,2,3,"3.5",4,5},{"F","D","C","B","A-","A","A+"}))</f>
        <v>A-</v>
      </c>
      <c r="AJ186" s="53" t="str">
        <f>IF(H186="0","0",LOOKUP(H186,{0,1,2,3,"3.5",4,5},{"F","D","C","B","A-","A","A+"}))</f>
        <v>A-</v>
      </c>
      <c r="AK186" s="53" t="str">
        <f>IF(L186="0","0",LOOKUP(L186,{0,1,2,3,"3.5",4,5},{"F","D","C","B","A-","A","A+"}))</f>
        <v>B</v>
      </c>
      <c r="AL186" s="53" t="str">
        <f>IF(P186="0","0",LOOKUP(P186,{0,1,2,3,"3.5",4,5},{"F","D","C","B","A-","A","A+"}))</f>
        <v>C</v>
      </c>
      <c r="AM186" s="53" t="str">
        <f>IF(T186="0","0",LOOKUP(T186,{0,1,2,3,"3.5",4,5},{"F","D","C","B","A-","A","A+"}))</f>
        <v>B</v>
      </c>
      <c r="AN186" s="53" t="str">
        <f>IF(X186="0","0",LOOKUP(X186,{0,1,2,3,"3.5",4,5},{"F","D","C","B","A-","A","A+"}))</f>
        <v>D</v>
      </c>
      <c r="AO186" s="53" t="str">
        <f>IF(AB186="0","0",LOOKUP(AB186,{0,1,2,3,"3.5",4,5},{"F","D","C","B","A-","A","A+"}))</f>
        <v>C</v>
      </c>
      <c r="AP186" s="54">
        <f t="shared" si="111"/>
        <v>304</v>
      </c>
    </row>
    <row r="187" spans="1:42" ht="19.5" customHeight="1" x14ac:dyDescent="0.25">
      <c r="A187" s="86">
        <v>1190</v>
      </c>
      <c r="B187" s="87" t="s">
        <v>271</v>
      </c>
      <c r="C187" s="59">
        <v>45</v>
      </c>
      <c r="D187" s="59">
        <v>24</v>
      </c>
      <c r="E187" s="62">
        <f t="shared" si="103"/>
        <v>69</v>
      </c>
      <c r="F187" s="62" t="str">
        <f>IF(E187="0","0",LOOKUP(E187,{0,33,40,50,60,70,80},{0,1,2,3,"3.5",4,5}))</f>
        <v>3.5</v>
      </c>
      <c r="G187" s="59">
        <v>71</v>
      </c>
      <c r="H187" s="62">
        <f>IF(G187="0","0",LOOKUP(G187,{0,33,40,50,60,70,80},{0,1,2,3,"3.5",4,5}))</f>
        <v>4</v>
      </c>
      <c r="I187" s="59">
        <v>34</v>
      </c>
      <c r="J187" s="59">
        <v>16</v>
      </c>
      <c r="K187" s="62">
        <f t="shared" si="104"/>
        <v>50</v>
      </c>
      <c r="L187" s="62" t="str">
        <f>IF(K187="0","0",LOOKUP(K187,{0,25,30,37,45,52,60},{0,1,2,3,"3.5",4,5}))</f>
        <v>3.5</v>
      </c>
      <c r="M187" s="59">
        <v>20</v>
      </c>
      <c r="N187" s="59">
        <v>11</v>
      </c>
      <c r="O187" s="59">
        <f t="shared" si="105"/>
        <v>31</v>
      </c>
      <c r="P187" s="59">
        <f>IF(O187="0","0",LOOKUP(O187,{0,25,30,37,45,52,60},{0,1,2,3,"3.5",4,5}))</f>
        <v>2</v>
      </c>
      <c r="Q187" s="65">
        <v>17</v>
      </c>
      <c r="R187" s="59">
        <v>10</v>
      </c>
      <c r="S187" s="59">
        <f t="shared" si="106"/>
        <v>27</v>
      </c>
      <c r="T187" s="59">
        <f>IF(S187="0","0",LOOKUP(S187,{0,25,30,37,45,52,60},{0,1,2,3,"3.5",4,5}))</f>
        <v>1</v>
      </c>
      <c r="U187" s="79">
        <v>12</v>
      </c>
      <c r="V187" s="79">
        <v>9</v>
      </c>
      <c r="W187" s="59">
        <f t="shared" si="107"/>
        <v>0</v>
      </c>
      <c r="X187" s="59">
        <f>IF(W187="0","0",LOOKUP(W187,{0,25,30,37,45,52,60},{0,1,2,3,"3.5",4,5}))</f>
        <v>0</v>
      </c>
      <c r="Y187" s="59">
        <v>22</v>
      </c>
      <c r="Z187" s="59">
        <v>14</v>
      </c>
      <c r="AA187" s="59">
        <f t="shared" si="108"/>
        <v>36</v>
      </c>
      <c r="AB187" s="59">
        <f>IF(AA187="0","0",LOOKUP(AA187,{0,25,30,37,45,52,60},{0,1,2,3,"3.5",4,5}))</f>
        <v>2</v>
      </c>
      <c r="AC187" s="59" t="s">
        <v>786</v>
      </c>
      <c r="AD187" s="82">
        <f>IF(ISBLANK(AB187)," ",IF(AB187="0","0",LOOKUP(AB187,{0,1,2,3,"3.5",4,5},{0,0,0,1,"1.5",2,3})))</f>
        <v>0</v>
      </c>
      <c r="AE187" s="77">
        <f t="shared" si="119"/>
        <v>0</v>
      </c>
      <c r="AF187" s="82" t="str">
        <f t="shared" si="109"/>
        <v>F</v>
      </c>
      <c r="AG187" s="85" t="str">
        <f t="shared" si="110"/>
        <v>Fail</v>
      </c>
      <c r="AI187" s="53" t="str">
        <f>IF(F187="0","0",LOOKUP(F187,{0,1,2,3,"3.5",4,5},{"F","D","C","B","A-","A","A+"}))</f>
        <v>A-</v>
      </c>
      <c r="AJ187" s="53" t="str">
        <f>IF(H187="0","0",LOOKUP(H187,{0,1,2,3,"3.5",4,5},{"F","D","C","B","A-","A","A+"}))</f>
        <v>A</v>
      </c>
      <c r="AK187" s="53" t="str">
        <f>IF(L187="0","0",LOOKUP(L187,{0,1,2,3,"3.5",4,5},{"F","D","C","B","A-","A","A+"}))</f>
        <v>A-</v>
      </c>
      <c r="AL187" s="53" t="str">
        <f>IF(P187="0","0",LOOKUP(P187,{0,1,2,3,"3.5",4,5},{"F","D","C","B","A-","A","A+"}))</f>
        <v>C</v>
      </c>
      <c r="AM187" s="53" t="str">
        <f>IF(T187="0","0",LOOKUP(T187,{0,1,2,3,"3.5",4,5},{"F","D","C","B","A-","A","A+"}))</f>
        <v>D</v>
      </c>
      <c r="AN187" s="53" t="str">
        <f>IF(X187="0","0",LOOKUP(X187,{0,1,2,3,"3.5",4,5},{"F","D","C","B","A-","A","A+"}))</f>
        <v>F</v>
      </c>
      <c r="AO187" s="53" t="str">
        <f>IF(AB187="0","0",LOOKUP(AB187,{0,1,2,3,"3.5",4,5},{"F","D","C","B","A-","A","A+"}))</f>
        <v>C</v>
      </c>
      <c r="AP187" s="54">
        <f t="shared" si="111"/>
        <v>284</v>
      </c>
    </row>
    <row r="188" spans="1:42" ht="19.5" customHeight="1" x14ac:dyDescent="0.25">
      <c r="A188" s="86">
        <v>1191</v>
      </c>
      <c r="B188" s="87" t="s">
        <v>272</v>
      </c>
      <c r="C188" s="59">
        <v>46</v>
      </c>
      <c r="D188" s="59">
        <v>23</v>
      </c>
      <c r="E188" s="62">
        <f t="shared" si="103"/>
        <v>69</v>
      </c>
      <c r="F188" s="62" t="str">
        <f>IF(E188="0","0",LOOKUP(E188,{0,33,40,50,60,70,80},{0,1,2,3,"3.5",4,5}))</f>
        <v>3.5</v>
      </c>
      <c r="G188" s="59">
        <v>62</v>
      </c>
      <c r="H188" s="62" t="str">
        <f>IF(G188="0","0",LOOKUP(G188,{0,33,40,50,60,70,80},{0,1,2,3,"3.5",4,5}))</f>
        <v>3.5</v>
      </c>
      <c r="I188" s="59">
        <v>26</v>
      </c>
      <c r="J188" s="59">
        <v>16</v>
      </c>
      <c r="K188" s="62">
        <f t="shared" si="104"/>
        <v>42</v>
      </c>
      <c r="L188" s="62">
        <f>IF(K188="0","0",LOOKUP(K188,{0,25,30,37,45,52,60},{0,1,2,3,"3.5",4,5}))</f>
        <v>3</v>
      </c>
      <c r="M188" s="59">
        <v>23</v>
      </c>
      <c r="N188" s="59">
        <v>10</v>
      </c>
      <c r="O188" s="59">
        <f t="shared" si="105"/>
        <v>33</v>
      </c>
      <c r="P188" s="59">
        <f>IF(O188="0","0",LOOKUP(O188,{0,25,30,37,45,52,60},{0,1,2,3,"3.5",4,5}))</f>
        <v>2</v>
      </c>
      <c r="Q188" s="59">
        <v>17</v>
      </c>
      <c r="R188" s="59">
        <v>9</v>
      </c>
      <c r="S188" s="59">
        <f t="shared" si="106"/>
        <v>26</v>
      </c>
      <c r="T188" s="59">
        <f>IF(S188="0","0",LOOKUP(S188,{0,25,30,37,45,52,60},{0,1,2,3,"3.5",4,5}))</f>
        <v>1</v>
      </c>
      <c r="U188" s="79">
        <v>7</v>
      </c>
      <c r="V188" s="79">
        <v>5</v>
      </c>
      <c r="W188" s="59">
        <f t="shared" si="107"/>
        <v>0</v>
      </c>
      <c r="X188" s="59">
        <f>IF(W188="0","0",LOOKUP(W188,{0,25,30,37,45,52,60},{0,1,2,3,"3.5",4,5}))</f>
        <v>0</v>
      </c>
      <c r="Y188" s="59">
        <v>12</v>
      </c>
      <c r="Z188" s="59">
        <v>14</v>
      </c>
      <c r="AA188" s="59">
        <f t="shared" si="108"/>
        <v>0</v>
      </c>
      <c r="AB188" s="59">
        <f>IF(AA188="0","0",LOOKUP(AA188,{0,25,30,37,45,52,60},{0,1,2,3,"3.5",4,5}))</f>
        <v>0</v>
      </c>
      <c r="AC188" s="59" t="s">
        <v>785</v>
      </c>
      <c r="AD188" s="82">
        <f>IF(ISBLANK(X188)," ",IF(X188="0","0",LOOKUP(X188,{0,1,2,3,"3.5",4,5},{0,0,0,1,"1.5",2,3})))</f>
        <v>0</v>
      </c>
      <c r="AE188" s="77">
        <f>IF(OR((F188=0),(H188=0),(L188=0),(P188=0),(T188=0),(AB188=0)),0,SUM(F188+H188+L188+P188+T188+AB188+AD188)/6)</f>
        <v>0</v>
      </c>
      <c r="AF188" s="82" t="str">
        <f t="shared" si="109"/>
        <v>F</v>
      </c>
      <c r="AG188" s="85" t="str">
        <f t="shared" si="110"/>
        <v>Fail</v>
      </c>
      <c r="AI188" s="53" t="str">
        <f>IF(F188="0","0",LOOKUP(F188,{0,1,2,3,"3.5",4,5},{"F","D","C","B","A-","A","A+"}))</f>
        <v>A-</v>
      </c>
      <c r="AJ188" s="53" t="str">
        <f>IF(H188="0","0",LOOKUP(H188,{0,1,2,3,"3.5",4,5},{"F","D","C","B","A-","A","A+"}))</f>
        <v>A-</v>
      </c>
      <c r="AK188" s="53" t="str">
        <f>IF(L188="0","0",LOOKUP(L188,{0,1,2,3,"3.5",4,5},{"F","D","C","B","A-","A","A+"}))</f>
        <v>B</v>
      </c>
      <c r="AL188" s="53" t="str">
        <f>IF(P188="0","0",LOOKUP(P188,{0,1,2,3,"3.5",4,5},{"F","D","C","B","A-","A","A+"}))</f>
        <v>C</v>
      </c>
      <c r="AM188" s="53" t="str">
        <f>IF(T188="0","0",LOOKUP(T188,{0,1,2,3,"3.5",4,5},{"F","D","C","B","A-","A","A+"}))</f>
        <v>D</v>
      </c>
      <c r="AN188" s="53" t="str">
        <f>IF(X188="0","0",LOOKUP(X188,{0,1,2,3,"3.5",4,5},{"F","D","C","B","A-","A","A+"}))</f>
        <v>F</v>
      </c>
      <c r="AO188" s="53" t="str">
        <f>IF(AB188="0","0",LOOKUP(AB188,{0,1,2,3,"3.5",4,5},{"F","D","C","B","A-","A","A+"}))</f>
        <v>F</v>
      </c>
      <c r="AP188" s="54">
        <f t="shared" si="111"/>
        <v>232</v>
      </c>
    </row>
    <row r="189" spans="1:42" ht="19.5" customHeight="1" x14ac:dyDescent="0.25">
      <c r="A189" s="86">
        <v>1192</v>
      </c>
      <c r="B189" s="87" t="s">
        <v>273</v>
      </c>
      <c r="C189" s="59">
        <v>41</v>
      </c>
      <c r="D189" s="59">
        <v>16</v>
      </c>
      <c r="E189" s="62">
        <f t="shared" si="103"/>
        <v>57</v>
      </c>
      <c r="F189" s="62">
        <f>IF(E189="0","0",LOOKUP(E189,{0,33,40,50,60,70,80},{0,1,2,3,"3.5",4,5}))</f>
        <v>3</v>
      </c>
      <c r="G189" s="59">
        <v>61</v>
      </c>
      <c r="H189" s="62" t="str">
        <f>IF(G189="0","0",LOOKUP(G189,{0,33,40,50,60,70,80},{0,1,2,3,"3.5",4,5}))</f>
        <v>3.5</v>
      </c>
      <c r="I189" s="59">
        <v>34</v>
      </c>
      <c r="J189" s="59">
        <v>18</v>
      </c>
      <c r="K189" s="62">
        <f t="shared" si="104"/>
        <v>52</v>
      </c>
      <c r="L189" s="62">
        <f>IF(K189="0","0",LOOKUP(K189,{0,25,30,37,45,52,60},{0,1,2,3,"3.5",4,5}))</f>
        <v>4</v>
      </c>
      <c r="M189" s="59">
        <v>30</v>
      </c>
      <c r="N189" s="59">
        <v>12</v>
      </c>
      <c r="O189" s="59">
        <f t="shared" si="105"/>
        <v>42</v>
      </c>
      <c r="P189" s="59">
        <f>IF(O189="0","0",LOOKUP(O189,{0,25,30,37,45,52,60},{0,1,2,3,"3.5",4,5}))</f>
        <v>3</v>
      </c>
      <c r="Q189" s="65">
        <v>17</v>
      </c>
      <c r="R189" s="59">
        <v>11</v>
      </c>
      <c r="S189" s="59">
        <f t="shared" si="106"/>
        <v>28</v>
      </c>
      <c r="T189" s="59">
        <f>IF(S189="0","0",LOOKUP(S189,{0,25,30,37,45,52,60},{0,1,2,3,"3.5",4,5}))</f>
        <v>1</v>
      </c>
      <c r="U189" s="79">
        <v>9</v>
      </c>
      <c r="V189" s="79">
        <v>11</v>
      </c>
      <c r="W189" s="59">
        <f t="shared" si="107"/>
        <v>0</v>
      </c>
      <c r="X189" s="59">
        <f>IF(W189="0","0",LOOKUP(W189,{0,25,30,37,45,52,60},{0,1,2,3,"3.5",4,5}))</f>
        <v>0</v>
      </c>
      <c r="Y189" s="59">
        <v>19</v>
      </c>
      <c r="Z189" s="59">
        <v>14</v>
      </c>
      <c r="AA189" s="59">
        <f t="shared" si="108"/>
        <v>33</v>
      </c>
      <c r="AB189" s="59">
        <f>IF(AA189="0","0",LOOKUP(AA189,{0,25,30,37,45,52,60},{0,1,2,3,"3.5",4,5}))</f>
        <v>2</v>
      </c>
      <c r="AC189" s="59" t="s">
        <v>786</v>
      </c>
      <c r="AD189" s="82">
        <f>IF(ISBLANK(AB189)," ",IF(AB189="0","0",LOOKUP(AB189,{0,1,2,3,"3.5",4,5},{0,0,0,1,"1.5",2,3})))</f>
        <v>0</v>
      </c>
      <c r="AE189" s="77">
        <f t="shared" ref="AE189" si="120">IF(OR((F189=0),(H189=0),(L189=0),(P189=0),(T189=0),(X189=0)),0,SUM(F189+H189+L189+P189+T189+X189+AD189)/6)</f>
        <v>0</v>
      </c>
      <c r="AF189" s="82" t="str">
        <f t="shared" si="109"/>
        <v>F</v>
      </c>
      <c r="AG189" s="85" t="str">
        <f t="shared" si="110"/>
        <v>Fail</v>
      </c>
      <c r="AI189" s="53" t="str">
        <f>IF(F189="0","0",LOOKUP(F189,{0,1,2,3,"3.5",4,5},{"F","D","C","B","A-","A","A+"}))</f>
        <v>B</v>
      </c>
      <c r="AJ189" s="53" t="str">
        <f>IF(H189="0","0",LOOKUP(H189,{0,1,2,3,"3.5",4,5},{"F","D","C","B","A-","A","A+"}))</f>
        <v>A-</v>
      </c>
      <c r="AK189" s="53" t="str">
        <f>IF(L189="0","0",LOOKUP(L189,{0,1,2,3,"3.5",4,5},{"F","D","C","B","A-","A","A+"}))</f>
        <v>A</v>
      </c>
      <c r="AL189" s="53" t="str">
        <f>IF(P189="0","0",LOOKUP(P189,{0,1,2,3,"3.5",4,5},{"F","D","C","B","A-","A","A+"}))</f>
        <v>B</v>
      </c>
      <c r="AM189" s="53" t="str">
        <f>IF(T189="0","0",LOOKUP(T189,{0,1,2,3,"3.5",4,5},{"F","D","C","B","A-","A","A+"}))</f>
        <v>D</v>
      </c>
      <c r="AN189" s="53" t="str">
        <f>IF(X189="0","0",LOOKUP(X189,{0,1,2,3,"3.5",4,5},{"F","D","C","B","A-","A","A+"}))</f>
        <v>F</v>
      </c>
      <c r="AO189" s="53" t="str">
        <f>IF(AB189="0","0",LOOKUP(AB189,{0,1,2,3,"3.5",4,5},{"F","D","C","B","A-","A","A+"}))</f>
        <v>C</v>
      </c>
      <c r="AP189" s="54">
        <f t="shared" si="111"/>
        <v>273</v>
      </c>
    </row>
    <row r="190" spans="1:42" ht="19.5" customHeight="1" x14ac:dyDescent="0.25">
      <c r="A190" s="86">
        <v>1193</v>
      </c>
      <c r="B190" s="87" t="s">
        <v>274</v>
      </c>
      <c r="C190" s="59">
        <v>31</v>
      </c>
      <c r="D190" s="59">
        <v>17</v>
      </c>
      <c r="E190" s="62">
        <f t="shared" si="103"/>
        <v>48</v>
      </c>
      <c r="F190" s="62">
        <f>IF(E190="0","0",LOOKUP(E190,{0,33,40,50,60,70,80},{0,1,2,3,"3.5",4,5}))</f>
        <v>2</v>
      </c>
      <c r="G190" s="59">
        <v>51</v>
      </c>
      <c r="H190" s="62">
        <f>IF(G190="0","0",LOOKUP(G190,{0,33,40,50,60,70,80},{0,1,2,3,"3.5",4,5}))</f>
        <v>3</v>
      </c>
      <c r="I190" s="59">
        <v>26</v>
      </c>
      <c r="J190" s="59">
        <v>12</v>
      </c>
      <c r="K190" s="62">
        <f t="shared" si="104"/>
        <v>38</v>
      </c>
      <c r="L190" s="62">
        <f>IF(K190="0","0",LOOKUP(K190,{0,25,30,37,45,52,60},{0,1,2,3,"3.5",4,5}))</f>
        <v>3</v>
      </c>
      <c r="M190" s="59">
        <v>23</v>
      </c>
      <c r="N190" s="59">
        <v>7</v>
      </c>
      <c r="O190" s="59">
        <f t="shared" si="105"/>
        <v>0</v>
      </c>
      <c r="P190" s="59">
        <f>IF(O190="0","0",LOOKUP(O190,{0,25,30,37,45,52,60},{0,1,2,3,"3.5",4,5}))</f>
        <v>0</v>
      </c>
      <c r="Q190" s="78">
        <v>0</v>
      </c>
      <c r="R190" s="78">
        <v>0</v>
      </c>
      <c r="S190" s="59">
        <f t="shared" si="106"/>
        <v>0</v>
      </c>
      <c r="T190" s="59">
        <f>IF(S190="0","0",LOOKUP(S190,{0,25,30,37,45,52,60},{0,1,2,3,"3.5",4,5}))</f>
        <v>0</v>
      </c>
      <c r="U190" s="79">
        <v>0</v>
      </c>
      <c r="V190" s="79">
        <v>0</v>
      </c>
      <c r="W190" s="59">
        <f t="shared" si="107"/>
        <v>0</v>
      </c>
      <c r="X190" s="59">
        <f>IF(W190="0","0",LOOKUP(W190,{0,25,30,37,45,52,60},{0,1,2,3,"3.5",4,5}))</f>
        <v>0</v>
      </c>
      <c r="Y190" s="59">
        <v>0</v>
      </c>
      <c r="Z190" s="59">
        <v>0</v>
      </c>
      <c r="AA190" s="59">
        <f t="shared" si="108"/>
        <v>0</v>
      </c>
      <c r="AB190" s="59">
        <f>IF(AA190="0","0",LOOKUP(AA190,{0,25,30,37,45,52,60},{0,1,2,3,"3.5",4,5}))</f>
        <v>0</v>
      </c>
      <c r="AC190" s="59" t="s">
        <v>785</v>
      </c>
      <c r="AD190" s="82">
        <f>IF(ISBLANK(X190)," ",IF(X190="0","0",LOOKUP(X190,{0,1,2,3,"3.5",4,5},{0,0,0,1,"1.5",2,3})))</f>
        <v>0</v>
      </c>
      <c r="AE190" s="77">
        <f t="shared" ref="AE190:AE191" si="121">IF(OR((F190=0),(H190=0),(L190=0),(P190=0),(T190=0),(AB190=0)),0,SUM(F190+H190+L190+P190+T190+AB190+AD190)/6)</f>
        <v>0</v>
      </c>
      <c r="AF190" s="82" t="str">
        <f t="shared" si="109"/>
        <v>F</v>
      </c>
      <c r="AG190" s="85" t="str">
        <f t="shared" si="110"/>
        <v>Fail</v>
      </c>
      <c r="AI190" s="53" t="str">
        <f>IF(F190="0","0",LOOKUP(F190,{0,1,2,3,"3.5",4,5},{"F","D","C","B","A-","A","A+"}))</f>
        <v>C</v>
      </c>
      <c r="AJ190" s="53" t="str">
        <f>IF(H190="0","0",LOOKUP(H190,{0,1,2,3,"3.5",4,5},{"F","D","C","B","A-","A","A+"}))</f>
        <v>B</v>
      </c>
      <c r="AK190" s="53" t="str">
        <f>IF(L190="0","0",LOOKUP(L190,{0,1,2,3,"3.5",4,5},{"F","D","C","B","A-","A","A+"}))</f>
        <v>B</v>
      </c>
      <c r="AL190" s="53" t="str">
        <f>IF(P190="0","0",LOOKUP(P190,{0,1,2,3,"3.5",4,5},{"F","D","C","B","A-","A","A+"}))</f>
        <v>F</v>
      </c>
      <c r="AM190" s="53" t="str">
        <f>IF(T190="0","0",LOOKUP(T190,{0,1,2,3,"3.5",4,5},{"F","D","C","B","A-","A","A+"}))</f>
        <v>F</v>
      </c>
      <c r="AN190" s="53" t="str">
        <f>IF(X190="0","0",LOOKUP(X190,{0,1,2,3,"3.5",4,5},{"F","D","C","B","A-","A","A+"}))</f>
        <v>F</v>
      </c>
      <c r="AO190" s="53" t="str">
        <f>IF(AB190="0","0",LOOKUP(AB190,{0,1,2,3,"3.5",4,5},{"F","D","C","B","A-","A","A+"}))</f>
        <v>F</v>
      </c>
      <c r="AP190" s="54">
        <f t="shared" si="111"/>
        <v>137</v>
      </c>
    </row>
    <row r="191" spans="1:42" ht="19.5" customHeight="1" x14ac:dyDescent="0.25">
      <c r="A191" s="86">
        <v>1194</v>
      </c>
      <c r="B191" s="87" t="s">
        <v>275</v>
      </c>
      <c r="C191" s="59">
        <v>42</v>
      </c>
      <c r="D191" s="59">
        <v>23</v>
      </c>
      <c r="E191" s="62">
        <f t="shared" si="103"/>
        <v>65</v>
      </c>
      <c r="F191" s="62" t="str">
        <f>IF(E191="0","0",LOOKUP(E191,{0,33,40,50,60,70,80},{0,1,2,3,"3.5",4,5}))</f>
        <v>3.5</v>
      </c>
      <c r="G191" s="59">
        <v>54</v>
      </c>
      <c r="H191" s="62">
        <f>IF(G191="0","0",LOOKUP(G191,{0,33,40,50,60,70,80},{0,1,2,3,"3.5",4,5}))</f>
        <v>3</v>
      </c>
      <c r="I191" s="59">
        <v>31</v>
      </c>
      <c r="J191" s="59">
        <v>18</v>
      </c>
      <c r="K191" s="62">
        <f t="shared" si="104"/>
        <v>49</v>
      </c>
      <c r="L191" s="62" t="str">
        <f>IF(K191="0","0",LOOKUP(K191,{0,25,30,37,45,52,60},{0,1,2,3,"3.5",4,5}))</f>
        <v>3.5</v>
      </c>
      <c r="M191" s="59">
        <v>24</v>
      </c>
      <c r="N191" s="59">
        <v>9</v>
      </c>
      <c r="O191" s="59">
        <f t="shared" si="105"/>
        <v>33</v>
      </c>
      <c r="P191" s="59">
        <f>IF(O191="0","0",LOOKUP(O191,{0,25,30,37,45,52,60},{0,1,2,3,"3.5",4,5}))</f>
        <v>2</v>
      </c>
      <c r="Q191" s="65">
        <v>22</v>
      </c>
      <c r="R191" s="59">
        <v>17</v>
      </c>
      <c r="S191" s="59">
        <f t="shared" si="106"/>
        <v>39</v>
      </c>
      <c r="T191" s="59">
        <f>IF(S191="0","0",LOOKUP(S191,{0,25,30,37,45,52,60},{0,1,2,3,"3.5",4,5}))</f>
        <v>3</v>
      </c>
      <c r="U191" s="79">
        <v>13</v>
      </c>
      <c r="V191" s="79">
        <v>9</v>
      </c>
      <c r="W191" s="59">
        <f t="shared" si="107"/>
        <v>22</v>
      </c>
      <c r="X191" s="59">
        <f>IF(W191="0","0",LOOKUP(W191,{0,25,30,37,45,52,60},{0,1,2,3,"3.5",4,5}))</f>
        <v>0</v>
      </c>
      <c r="Y191" s="59">
        <v>28</v>
      </c>
      <c r="Z191" s="59">
        <v>16</v>
      </c>
      <c r="AA191" s="59">
        <f t="shared" si="108"/>
        <v>44</v>
      </c>
      <c r="AB191" s="59">
        <f>IF(AA191="0","0",LOOKUP(AA191,{0,25,30,37,45,52,60},{0,1,2,3,"3.5",4,5}))</f>
        <v>3</v>
      </c>
      <c r="AC191" s="59" t="s">
        <v>785</v>
      </c>
      <c r="AD191" s="82">
        <f>IF(ISBLANK(X191)," ",IF(X191="0","0",LOOKUP(X191,{0,1,2,3,"3.5",4,5},{0,0,0,1,"1.5",2,3})))</f>
        <v>0</v>
      </c>
      <c r="AE191" s="77">
        <f t="shared" si="121"/>
        <v>3</v>
      </c>
      <c r="AF191" s="82" t="str">
        <f t="shared" si="109"/>
        <v>B</v>
      </c>
      <c r="AG191" s="85" t="str">
        <f t="shared" si="110"/>
        <v>Average Result</v>
      </c>
      <c r="AI191" s="53" t="str">
        <f>IF(F191="0","0",LOOKUP(F191,{0,1,2,3,"3.5",4,5},{"F","D","C","B","A-","A","A+"}))</f>
        <v>A-</v>
      </c>
      <c r="AJ191" s="53" t="str">
        <f>IF(H191="0","0",LOOKUP(H191,{0,1,2,3,"3.5",4,5},{"F","D","C","B","A-","A","A+"}))</f>
        <v>B</v>
      </c>
      <c r="AK191" s="53" t="str">
        <f>IF(L191="0","0",LOOKUP(L191,{0,1,2,3,"3.5",4,5},{"F","D","C","B","A-","A","A+"}))</f>
        <v>A-</v>
      </c>
      <c r="AL191" s="53" t="str">
        <f>IF(P191="0","0",LOOKUP(P191,{0,1,2,3,"3.5",4,5},{"F","D","C","B","A-","A","A+"}))</f>
        <v>C</v>
      </c>
      <c r="AM191" s="53" t="str">
        <f>IF(T191="0","0",LOOKUP(T191,{0,1,2,3,"3.5",4,5},{"F","D","C","B","A-","A","A+"}))</f>
        <v>B</v>
      </c>
      <c r="AN191" s="53" t="str">
        <f>IF(X191="0","0",LOOKUP(X191,{0,1,2,3,"3.5",4,5},{"F","D","C","B","A-","A","A+"}))</f>
        <v>F</v>
      </c>
      <c r="AO191" s="53" t="str">
        <f>IF(AB191="0","0",LOOKUP(AB191,{0,1,2,3,"3.5",4,5},{"F","D","C","B","A-","A","A+"}))</f>
        <v>B</v>
      </c>
      <c r="AP191" s="54">
        <f t="shared" si="111"/>
        <v>306</v>
      </c>
    </row>
    <row r="192" spans="1:42" ht="19.5" customHeight="1" x14ac:dyDescent="0.25">
      <c r="A192" s="86">
        <v>1195</v>
      </c>
      <c r="B192" s="87" t="s">
        <v>276</v>
      </c>
      <c r="C192" s="59">
        <v>33</v>
      </c>
      <c r="D192" s="59">
        <v>22</v>
      </c>
      <c r="E192" s="62">
        <f t="shared" si="103"/>
        <v>55</v>
      </c>
      <c r="F192" s="62">
        <f>IF(E192="0","0",LOOKUP(E192,{0,33,40,50,60,70,80},{0,1,2,3,"3.5",4,5}))</f>
        <v>3</v>
      </c>
      <c r="G192" s="59">
        <v>0</v>
      </c>
      <c r="H192" s="62">
        <f>IF(G192="0","0",LOOKUP(G192,{0,33,40,50,60,70,80},{0,1,2,3,"3.5",4,5}))</f>
        <v>0</v>
      </c>
      <c r="I192" s="79">
        <v>0</v>
      </c>
      <c r="J192" s="79">
        <v>0</v>
      </c>
      <c r="K192" s="62">
        <f t="shared" si="104"/>
        <v>0</v>
      </c>
      <c r="L192" s="62">
        <f>IF(K192="0","0",LOOKUP(K192,{0,25,30,37,45,52,60},{0,1,2,3,"3.5",4,5}))</f>
        <v>0</v>
      </c>
      <c r="M192" s="59">
        <v>0</v>
      </c>
      <c r="N192" s="59">
        <v>0</v>
      </c>
      <c r="O192" s="59">
        <f t="shared" si="105"/>
        <v>0</v>
      </c>
      <c r="P192" s="59">
        <f>IF(O192="0","0",LOOKUP(O192,{0,25,30,37,45,52,60},{0,1,2,3,"3.5",4,5}))</f>
        <v>0</v>
      </c>
      <c r="Q192" s="59">
        <v>11</v>
      </c>
      <c r="R192" s="59">
        <v>10</v>
      </c>
      <c r="S192" s="59">
        <f t="shared" si="106"/>
        <v>0</v>
      </c>
      <c r="T192" s="59">
        <f>IF(S192="0","0",LOOKUP(S192,{0,25,30,37,45,52,60},{0,1,2,3,"3.5",4,5}))</f>
        <v>0</v>
      </c>
      <c r="U192" s="79">
        <v>0</v>
      </c>
      <c r="V192" s="79">
        <v>0</v>
      </c>
      <c r="W192" s="59">
        <f t="shared" si="107"/>
        <v>0</v>
      </c>
      <c r="X192" s="59">
        <f>IF(W192="0","0",LOOKUP(W192,{0,25,30,37,45,52,60},{0,1,2,3,"3.5",4,5}))</f>
        <v>0</v>
      </c>
      <c r="Y192" s="79">
        <v>0</v>
      </c>
      <c r="Z192" s="79">
        <v>0</v>
      </c>
      <c r="AA192" s="59">
        <f t="shared" si="108"/>
        <v>0</v>
      </c>
      <c r="AB192" s="59">
        <f>IF(AA192="0","0",LOOKUP(AA192,{0,25,30,37,45,52,60},{0,1,2,3,"3.5",4,5}))</f>
        <v>0</v>
      </c>
      <c r="AC192" s="59" t="s">
        <v>787</v>
      </c>
      <c r="AD192" s="82">
        <f>IF(ISBLANK(AB192)," ",IF(AB192="0","0",LOOKUP(AB192,{0,1,2,3,"3.5",4,5},{0,0,0,1,"1.5",2,3})))</f>
        <v>0</v>
      </c>
      <c r="AE192" s="77">
        <f>IF(OR((F192=0),(H192=0),(L192=0),(P192=0),(T192=0),(X192=0)),0,SUM(F192+H192+L192+P192+T192+X192+AD192)/6)</f>
        <v>0</v>
      </c>
      <c r="AF192" s="82" t="str">
        <f t="shared" si="109"/>
        <v>F</v>
      </c>
      <c r="AG192" s="85" t="str">
        <f t="shared" si="110"/>
        <v>Fail</v>
      </c>
      <c r="AI192" s="53" t="str">
        <f>IF(F192="0","0",LOOKUP(F192,{0,1,2,3,"3.5",4,5},{"F","D","C","B","A-","A","A+"}))</f>
        <v>B</v>
      </c>
      <c r="AJ192" s="53" t="str">
        <f>IF(H192="0","0",LOOKUP(H192,{0,1,2,3,"3.5",4,5},{"F","D","C","B","A-","A","A+"}))</f>
        <v>F</v>
      </c>
      <c r="AK192" s="53" t="str">
        <f>IF(L192="0","0",LOOKUP(L192,{0,1,2,3,"3.5",4,5},{"F","D","C","B","A-","A","A+"}))</f>
        <v>F</v>
      </c>
      <c r="AL192" s="53" t="str">
        <f>IF(P192="0","0",LOOKUP(P192,{0,1,2,3,"3.5",4,5},{"F","D","C","B","A-","A","A+"}))</f>
        <v>F</v>
      </c>
      <c r="AM192" s="53" t="str">
        <f>IF(T192="0","0",LOOKUP(T192,{0,1,2,3,"3.5",4,5},{"F","D","C","B","A-","A","A+"}))</f>
        <v>F</v>
      </c>
      <c r="AN192" s="53" t="str">
        <f>IF(X192="0","0",LOOKUP(X192,{0,1,2,3,"3.5",4,5},{"F","D","C","B","A-","A","A+"}))</f>
        <v>F</v>
      </c>
      <c r="AO192" s="53" t="str">
        <f>IF(AB192="0","0",LOOKUP(AB192,{0,1,2,3,"3.5",4,5},{"F","D","C","B","A-","A","A+"}))</f>
        <v>F</v>
      </c>
      <c r="AP192" s="54">
        <f t="shared" si="111"/>
        <v>55</v>
      </c>
    </row>
    <row r="193" spans="1:42" ht="19.5" customHeight="1" x14ac:dyDescent="0.25">
      <c r="A193" s="86">
        <v>1196</v>
      </c>
      <c r="B193" s="87" t="s">
        <v>277</v>
      </c>
      <c r="C193" s="59">
        <v>31</v>
      </c>
      <c r="D193" s="59">
        <v>20</v>
      </c>
      <c r="E193" s="62">
        <f t="shared" si="103"/>
        <v>51</v>
      </c>
      <c r="F193" s="62">
        <f>IF(E193="0","0",LOOKUP(E193,{0,33,40,50,60,70,80},{0,1,2,3,"3.5",4,5}))</f>
        <v>3</v>
      </c>
      <c r="G193" s="59">
        <v>41</v>
      </c>
      <c r="H193" s="62">
        <f>IF(G193="0","0",LOOKUP(G193,{0,33,40,50,60,70,80},{0,1,2,3,"3.5",4,5}))</f>
        <v>2</v>
      </c>
      <c r="I193" s="59">
        <v>29</v>
      </c>
      <c r="J193" s="59">
        <v>16</v>
      </c>
      <c r="K193" s="62">
        <f t="shared" si="104"/>
        <v>45</v>
      </c>
      <c r="L193" s="62" t="str">
        <f>IF(K193="0","0",LOOKUP(K193,{0,25,30,37,45,52,60},{0,1,2,3,"3.5",4,5}))</f>
        <v>3.5</v>
      </c>
      <c r="M193" s="59">
        <v>16</v>
      </c>
      <c r="N193" s="59">
        <v>13</v>
      </c>
      <c r="O193" s="59">
        <f t="shared" si="105"/>
        <v>29</v>
      </c>
      <c r="P193" s="59">
        <f>IF(O193="0","0",LOOKUP(O193,{0,25,30,37,45,52,60},{0,1,2,3,"3.5",4,5}))</f>
        <v>1</v>
      </c>
      <c r="Q193" s="65">
        <v>20</v>
      </c>
      <c r="R193" s="59">
        <v>6</v>
      </c>
      <c r="S193" s="59">
        <f t="shared" si="106"/>
        <v>0</v>
      </c>
      <c r="T193" s="59">
        <f>IF(S193="0","0",LOOKUP(S193,{0,25,30,37,45,52,60},{0,1,2,3,"3.5",4,5}))</f>
        <v>0</v>
      </c>
      <c r="U193" s="79">
        <v>0</v>
      </c>
      <c r="V193" s="79">
        <v>0</v>
      </c>
      <c r="W193" s="59">
        <f t="shared" si="107"/>
        <v>0</v>
      </c>
      <c r="X193" s="59">
        <f>IF(W193="0","0",LOOKUP(W193,{0,25,30,37,45,52,60},{0,1,2,3,"3.5",4,5}))</f>
        <v>0</v>
      </c>
      <c r="Y193" s="59">
        <v>14</v>
      </c>
      <c r="Z193" s="59">
        <v>13</v>
      </c>
      <c r="AA193" s="59">
        <f t="shared" si="108"/>
        <v>27</v>
      </c>
      <c r="AB193" s="59">
        <f>IF(AA193="0","0",LOOKUP(AA193,{0,25,30,37,45,52,60},{0,1,2,3,"3.5",4,5}))</f>
        <v>1</v>
      </c>
      <c r="AC193" s="64" t="s">
        <v>785</v>
      </c>
      <c r="AD193" s="82">
        <f>IF(ISBLANK(X193)," ",IF(X193="0","0",LOOKUP(X193,{0,1,2,3,"3.5",4,5},{0,0,0,1,"1.5",2,3})))</f>
        <v>0</v>
      </c>
      <c r="AE193" s="77">
        <f t="shared" ref="AE193:AE217" si="122">IF(OR((F193=0),(H193=0),(L193=0),(P193=0),(T193=0),(AB193=0)),0,SUM(F193+H193+L193+P193+T193+AB193+AD193)/6)</f>
        <v>0</v>
      </c>
      <c r="AF193" s="82" t="str">
        <f t="shared" si="109"/>
        <v>F</v>
      </c>
      <c r="AG193" s="85" t="str">
        <f t="shared" si="110"/>
        <v>Fail</v>
      </c>
      <c r="AI193" s="53" t="str">
        <f>IF(F193="0","0",LOOKUP(F193,{0,1,2,3,"3.5",4,5},{"F","D","C","B","A-","A","A+"}))</f>
        <v>B</v>
      </c>
      <c r="AJ193" s="53" t="str">
        <f>IF(H193="0","0",LOOKUP(H193,{0,1,2,3,"3.5",4,5},{"F","D","C","B","A-","A","A+"}))</f>
        <v>C</v>
      </c>
      <c r="AK193" s="53" t="str">
        <f>IF(L193="0","0",LOOKUP(L193,{0,1,2,3,"3.5",4,5},{"F","D","C","B","A-","A","A+"}))</f>
        <v>A-</v>
      </c>
      <c r="AL193" s="53" t="str">
        <f>IF(P193="0","0",LOOKUP(P193,{0,1,2,3,"3.5",4,5},{"F","D","C","B","A-","A","A+"}))</f>
        <v>D</v>
      </c>
      <c r="AM193" s="53" t="str">
        <f>IF(T193="0","0",LOOKUP(T193,{0,1,2,3,"3.5",4,5},{"F","D","C","B","A-","A","A+"}))</f>
        <v>F</v>
      </c>
      <c r="AN193" s="53" t="str">
        <f>IF(X193="0","0",LOOKUP(X193,{0,1,2,3,"3.5",4,5},{"F","D","C","B","A-","A","A+"}))</f>
        <v>F</v>
      </c>
      <c r="AO193" s="53" t="str">
        <f>IF(AB193="0","0",LOOKUP(AB193,{0,1,2,3,"3.5",4,5},{"F","D","C","B","A-","A","A+"}))</f>
        <v>D</v>
      </c>
      <c r="AP193" s="54">
        <f t="shared" si="111"/>
        <v>193</v>
      </c>
    </row>
    <row r="194" spans="1:42" ht="19.5" customHeight="1" x14ac:dyDescent="0.25">
      <c r="A194" s="86">
        <v>1197</v>
      </c>
      <c r="B194" s="87" t="s">
        <v>278</v>
      </c>
      <c r="C194" s="59">
        <v>50</v>
      </c>
      <c r="D194" s="59">
        <v>23</v>
      </c>
      <c r="E194" s="62">
        <f t="shared" si="103"/>
        <v>73</v>
      </c>
      <c r="F194" s="62">
        <f>IF(E194="0","0",LOOKUP(E194,{0,33,40,50,60,70,80},{0,1,2,3,"3.5",4,5}))</f>
        <v>4</v>
      </c>
      <c r="G194" s="59">
        <v>71</v>
      </c>
      <c r="H194" s="62">
        <f>IF(G194="0","0",LOOKUP(G194,{0,33,40,50,60,70,80},{0,1,2,3,"3.5",4,5}))</f>
        <v>4</v>
      </c>
      <c r="I194" s="59">
        <v>32</v>
      </c>
      <c r="J194" s="59">
        <v>19</v>
      </c>
      <c r="K194" s="62">
        <f t="shared" si="104"/>
        <v>51</v>
      </c>
      <c r="L194" s="62" t="str">
        <f>IF(K194="0","0",LOOKUP(K194,{0,25,30,37,45,52,60},{0,1,2,3,"3.5",4,5}))</f>
        <v>3.5</v>
      </c>
      <c r="M194" s="59">
        <v>30</v>
      </c>
      <c r="N194" s="59">
        <v>18</v>
      </c>
      <c r="O194" s="59">
        <f t="shared" si="105"/>
        <v>48</v>
      </c>
      <c r="P194" s="59" t="str">
        <f>IF(O194="0","0",LOOKUP(O194,{0,25,30,37,45,52,60},{0,1,2,3,"3.5",4,5}))</f>
        <v>3.5</v>
      </c>
      <c r="Q194" s="59">
        <v>22</v>
      </c>
      <c r="R194" s="59">
        <v>17</v>
      </c>
      <c r="S194" s="59">
        <f t="shared" si="106"/>
        <v>39</v>
      </c>
      <c r="T194" s="59">
        <f>IF(S194="0","0",LOOKUP(S194,{0,25,30,37,45,52,60},{0,1,2,3,"3.5",4,5}))</f>
        <v>3</v>
      </c>
      <c r="U194" s="79">
        <v>24</v>
      </c>
      <c r="V194" s="79">
        <v>13</v>
      </c>
      <c r="W194" s="59">
        <f t="shared" si="107"/>
        <v>37</v>
      </c>
      <c r="X194" s="59">
        <f>IF(W194="0","0",LOOKUP(W194,{0,25,30,37,45,52,60},{0,1,2,3,"3.5",4,5}))</f>
        <v>3</v>
      </c>
      <c r="Y194" s="59">
        <v>23</v>
      </c>
      <c r="Z194" s="59">
        <v>13</v>
      </c>
      <c r="AA194" s="59">
        <f t="shared" si="108"/>
        <v>36</v>
      </c>
      <c r="AB194" s="59">
        <f>IF(AA194="0","0",LOOKUP(AA194,{0,25,30,37,45,52,60},{0,1,2,3,"3.5",4,5}))</f>
        <v>2</v>
      </c>
      <c r="AC194" s="64" t="s">
        <v>785</v>
      </c>
      <c r="AD194" s="82">
        <f>IF(ISBLANK(X194)," ",IF(X194="0","0",LOOKUP(X194,{0,1,2,3,"3.5",4,5},{0,0,0,1,"1.5",2,3})))</f>
        <v>1</v>
      </c>
      <c r="AE194" s="77">
        <f t="shared" si="122"/>
        <v>3.5</v>
      </c>
      <c r="AF194" s="82" t="str">
        <f t="shared" si="109"/>
        <v>A-</v>
      </c>
      <c r="AG194" s="85" t="str">
        <f t="shared" si="110"/>
        <v>Good Result</v>
      </c>
      <c r="AI194" s="53" t="str">
        <f>IF(F194="0","0",LOOKUP(F194,{0,1,2,3,"3.5",4,5},{"F","D","C","B","A-","A","A+"}))</f>
        <v>A</v>
      </c>
      <c r="AJ194" s="53" t="str">
        <f>IF(H194="0","0",LOOKUP(H194,{0,1,2,3,"3.5",4,5},{"F","D","C","B","A-","A","A+"}))</f>
        <v>A</v>
      </c>
      <c r="AK194" s="53" t="str">
        <f>IF(L194="0","0",LOOKUP(L194,{0,1,2,3,"3.5",4,5},{"F","D","C","B","A-","A","A+"}))</f>
        <v>A-</v>
      </c>
      <c r="AL194" s="53" t="str">
        <f>IF(P194="0","0",LOOKUP(P194,{0,1,2,3,"3.5",4,5},{"F","D","C","B","A-","A","A+"}))</f>
        <v>A-</v>
      </c>
      <c r="AM194" s="53" t="str">
        <f>IF(T194="0","0",LOOKUP(T194,{0,1,2,3,"3.5",4,5},{"F","D","C","B","A-","A","A+"}))</f>
        <v>B</v>
      </c>
      <c r="AN194" s="53" t="str">
        <f>IF(X194="0","0",LOOKUP(X194,{0,1,2,3,"3.5",4,5},{"F","D","C","B","A-","A","A+"}))</f>
        <v>B</v>
      </c>
      <c r="AO194" s="53" t="str">
        <f>IF(AB194="0","0",LOOKUP(AB194,{0,1,2,3,"3.5",4,5},{"F","D","C","B","A-","A","A+"}))</f>
        <v>C</v>
      </c>
      <c r="AP194" s="54">
        <f t="shared" si="111"/>
        <v>355</v>
      </c>
    </row>
    <row r="195" spans="1:42" ht="19.5" customHeight="1" x14ac:dyDescent="0.25">
      <c r="A195" s="86">
        <v>1198</v>
      </c>
      <c r="B195" s="87" t="s">
        <v>279</v>
      </c>
      <c r="C195" s="59">
        <v>42</v>
      </c>
      <c r="D195" s="59">
        <v>23</v>
      </c>
      <c r="E195" s="62">
        <f t="shared" si="103"/>
        <v>65</v>
      </c>
      <c r="F195" s="62" t="str">
        <f>IF(E195="0","0",LOOKUP(E195,{0,33,40,50,60,70,80},{0,1,2,3,"3.5",4,5}))</f>
        <v>3.5</v>
      </c>
      <c r="G195" s="59">
        <v>60</v>
      </c>
      <c r="H195" s="62" t="str">
        <f>IF(G195="0","0",LOOKUP(G195,{0,33,40,50,60,70,80},{0,1,2,3,"3.5",4,5}))</f>
        <v>3.5</v>
      </c>
      <c r="I195" s="59">
        <v>31</v>
      </c>
      <c r="J195" s="59">
        <v>17</v>
      </c>
      <c r="K195" s="62">
        <f t="shared" si="104"/>
        <v>48</v>
      </c>
      <c r="L195" s="62" t="str">
        <f>IF(K195="0","0",LOOKUP(K195,{0,25,30,37,45,52,60},{0,1,2,3,"3.5",4,5}))</f>
        <v>3.5</v>
      </c>
      <c r="M195" s="59">
        <v>24</v>
      </c>
      <c r="N195" s="59">
        <v>15</v>
      </c>
      <c r="O195" s="59">
        <f t="shared" si="105"/>
        <v>39</v>
      </c>
      <c r="P195" s="59">
        <f>IF(O195="0","0",LOOKUP(O195,{0,25,30,37,45,52,60},{0,1,2,3,"3.5",4,5}))</f>
        <v>3</v>
      </c>
      <c r="Q195" s="59">
        <v>21</v>
      </c>
      <c r="R195" s="59">
        <v>10</v>
      </c>
      <c r="S195" s="59">
        <f t="shared" si="106"/>
        <v>31</v>
      </c>
      <c r="T195" s="59">
        <f>IF(S195="0","0",LOOKUP(S195,{0,25,30,37,45,52,60},{0,1,2,3,"3.5",4,5}))</f>
        <v>2</v>
      </c>
      <c r="U195" s="79">
        <v>4</v>
      </c>
      <c r="V195" s="79">
        <v>11</v>
      </c>
      <c r="W195" s="59">
        <f t="shared" si="107"/>
        <v>0</v>
      </c>
      <c r="X195" s="59">
        <f>IF(W195="0","0",LOOKUP(W195,{0,25,30,37,45,52,60},{0,1,2,3,"3.5",4,5}))</f>
        <v>0</v>
      </c>
      <c r="Y195" s="59">
        <v>18</v>
      </c>
      <c r="Z195" s="59">
        <v>7</v>
      </c>
      <c r="AA195" s="59">
        <f t="shared" si="108"/>
        <v>0</v>
      </c>
      <c r="AB195" s="59">
        <f>IF(AA195="0","0",LOOKUP(AA195,{0,25,30,37,45,52,60},{0,1,2,3,"3.5",4,5}))</f>
        <v>0</v>
      </c>
      <c r="AC195" s="64" t="s">
        <v>785</v>
      </c>
      <c r="AD195" s="82">
        <f>IF(ISBLANK(X195)," ",IF(X195="0","0",LOOKUP(X195,{0,1,2,3,"3.5",4,5},{0,0,0,1,"1.5",2,3})))</f>
        <v>0</v>
      </c>
      <c r="AE195" s="77">
        <f t="shared" si="122"/>
        <v>0</v>
      </c>
      <c r="AF195" s="82" t="str">
        <f t="shared" si="109"/>
        <v>F</v>
      </c>
      <c r="AG195" s="85" t="str">
        <f t="shared" si="110"/>
        <v>Fail</v>
      </c>
      <c r="AI195" s="53" t="str">
        <f>IF(F195="0","0",LOOKUP(F195,{0,1,2,3,"3.5",4,5},{"F","D","C","B","A-","A","A+"}))</f>
        <v>A-</v>
      </c>
      <c r="AJ195" s="53" t="str">
        <f>IF(H195="0","0",LOOKUP(H195,{0,1,2,3,"3.5",4,5},{"F","D","C","B","A-","A","A+"}))</f>
        <v>A-</v>
      </c>
      <c r="AK195" s="53" t="str">
        <f>IF(L195="0","0",LOOKUP(L195,{0,1,2,3,"3.5",4,5},{"F","D","C","B","A-","A","A+"}))</f>
        <v>A-</v>
      </c>
      <c r="AL195" s="53" t="str">
        <f>IF(P195="0","0",LOOKUP(P195,{0,1,2,3,"3.5",4,5},{"F","D","C","B","A-","A","A+"}))</f>
        <v>B</v>
      </c>
      <c r="AM195" s="53" t="str">
        <f>IF(T195="0","0",LOOKUP(T195,{0,1,2,3,"3.5",4,5},{"F","D","C","B","A-","A","A+"}))</f>
        <v>C</v>
      </c>
      <c r="AN195" s="53" t="str">
        <f>IF(X195="0","0",LOOKUP(X195,{0,1,2,3,"3.5",4,5},{"F","D","C","B","A-","A","A+"}))</f>
        <v>F</v>
      </c>
      <c r="AO195" s="53" t="str">
        <f>IF(AB195="0","0",LOOKUP(AB195,{0,1,2,3,"3.5",4,5},{"F","D","C","B","A-","A","A+"}))</f>
        <v>F</v>
      </c>
      <c r="AP195" s="54">
        <f t="shared" si="111"/>
        <v>243</v>
      </c>
    </row>
    <row r="196" spans="1:42" ht="19.5" customHeight="1" x14ac:dyDescent="0.25">
      <c r="A196" s="86">
        <v>1199</v>
      </c>
      <c r="B196" s="87" t="s">
        <v>280</v>
      </c>
      <c r="C196" s="59">
        <v>27</v>
      </c>
      <c r="D196" s="59">
        <v>12</v>
      </c>
      <c r="E196" s="62">
        <f t="shared" si="103"/>
        <v>39</v>
      </c>
      <c r="F196" s="62">
        <f>IF(E196="0","0",LOOKUP(E196,{0,33,40,50,60,70,80},{0,1,2,3,"3.5",4,5}))</f>
        <v>1</v>
      </c>
      <c r="G196" s="59">
        <v>35</v>
      </c>
      <c r="H196" s="62">
        <f>IF(G196="0","0",LOOKUP(G196,{0,33,40,50,60,70,80},{0,1,2,3,"3.5",4,5}))</f>
        <v>1</v>
      </c>
      <c r="I196" s="79">
        <v>0</v>
      </c>
      <c r="J196" s="79">
        <v>0</v>
      </c>
      <c r="K196" s="62">
        <f t="shared" si="104"/>
        <v>0</v>
      </c>
      <c r="L196" s="62">
        <f>IF(K196="0","0",LOOKUP(K196,{0,25,30,37,45,52,60},{0,1,2,3,"3.5",4,5}))</f>
        <v>0</v>
      </c>
      <c r="M196" s="59">
        <v>0</v>
      </c>
      <c r="N196" s="59">
        <v>0</v>
      </c>
      <c r="O196" s="59">
        <f t="shared" si="105"/>
        <v>0</v>
      </c>
      <c r="P196" s="59">
        <f>IF(O196="0","0",LOOKUP(O196,{0,25,30,37,45,52,60},{0,1,2,3,"3.5",4,5}))</f>
        <v>0</v>
      </c>
      <c r="Q196" s="78">
        <v>0</v>
      </c>
      <c r="R196" s="78">
        <v>0</v>
      </c>
      <c r="S196" s="59">
        <f t="shared" si="106"/>
        <v>0</v>
      </c>
      <c r="T196" s="59">
        <f>IF(S196="0","0",LOOKUP(S196,{0,25,30,37,45,52,60},{0,1,2,3,"3.5",4,5}))</f>
        <v>0</v>
      </c>
      <c r="U196" s="79">
        <v>0</v>
      </c>
      <c r="V196" s="79">
        <v>0</v>
      </c>
      <c r="W196" s="59">
        <f t="shared" si="107"/>
        <v>0</v>
      </c>
      <c r="X196" s="59">
        <f>IF(W196="0","0",LOOKUP(W196,{0,25,30,37,45,52,60},{0,1,2,3,"3.5",4,5}))</f>
        <v>0</v>
      </c>
      <c r="Y196" s="79">
        <v>0</v>
      </c>
      <c r="Z196" s="79">
        <v>0</v>
      </c>
      <c r="AA196" s="59">
        <f t="shared" si="108"/>
        <v>0</v>
      </c>
      <c r="AB196" s="59">
        <f>IF(AA196="0","0",LOOKUP(AA196,{0,25,30,37,45,52,60},{0,1,2,3,"3.5",4,5}))</f>
        <v>0</v>
      </c>
      <c r="AC196" s="64" t="s">
        <v>785</v>
      </c>
      <c r="AD196" s="82">
        <f>IF(ISBLANK(X196)," ",IF(X196="0","0",LOOKUP(X196,{0,1,2,3,"3.5",4,5},{0,0,0,1,"1.5",2,3})))</f>
        <v>0</v>
      </c>
      <c r="AE196" s="77">
        <f t="shared" si="122"/>
        <v>0</v>
      </c>
      <c r="AF196" s="82" t="str">
        <f t="shared" si="109"/>
        <v>F</v>
      </c>
      <c r="AG196" s="85" t="str">
        <f t="shared" si="110"/>
        <v>Fail</v>
      </c>
      <c r="AI196" s="53" t="str">
        <f>IF(F196="0","0",LOOKUP(F196,{0,1,2,3,"3.5",4,5},{"F","D","C","B","A-","A","A+"}))</f>
        <v>D</v>
      </c>
      <c r="AJ196" s="53" t="str">
        <f>IF(H196="0","0",LOOKUP(H196,{0,1,2,3,"3.5",4,5},{"F","D","C","B","A-","A","A+"}))</f>
        <v>D</v>
      </c>
      <c r="AK196" s="53" t="str">
        <f>IF(L196="0","0",LOOKUP(L196,{0,1,2,3,"3.5",4,5},{"F","D","C","B","A-","A","A+"}))</f>
        <v>F</v>
      </c>
      <c r="AL196" s="53" t="str">
        <f>IF(P196="0","0",LOOKUP(P196,{0,1,2,3,"3.5",4,5},{"F","D","C","B","A-","A","A+"}))</f>
        <v>F</v>
      </c>
      <c r="AM196" s="53" t="str">
        <f>IF(T196="0","0",LOOKUP(T196,{0,1,2,3,"3.5",4,5},{"F","D","C","B","A-","A","A+"}))</f>
        <v>F</v>
      </c>
      <c r="AN196" s="53" t="str">
        <f>IF(X196="0","0",LOOKUP(X196,{0,1,2,3,"3.5",4,5},{"F","D","C","B","A-","A","A+"}))</f>
        <v>F</v>
      </c>
      <c r="AO196" s="53" t="str">
        <f>IF(AB196="0","0",LOOKUP(AB196,{0,1,2,3,"3.5",4,5},{"F","D","C","B","A-","A","A+"}))</f>
        <v>F</v>
      </c>
      <c r="AP196" s="54">
        <f t="shared" si="111"/>
        <v>74</v>
      </c>
    </row>
    <row r="197" spans="1:42" ht="19.5" customHeight="1" x14ac:dyDescent="0.25">
      <c r="A197" s="86">
        <v>1200</v>
      </c>
      <c r="B197" s="87" t="s">
        <v>281</v>
      </c>
      <c r="C197" s="59">
        <v>36</v>
      </c>
      <c r="D197" s="59">
        <v>12</v>
      </c>
      <c r="E197" s="62">
        <f t="shared" ref="E197:E204" si="123">IF(OR((C197&lt;19),(D197&lt;9)),0,SUM(C197:D197))</f>
        <v>48</v>
      </c>
      <c r="F197" s="62">
        <f>IF(E197="0","0",LOOKUP(E197,{0,33,40,50,60,70,80},{0,1,2,3,"3.5",4,5}))</f>
        <v>2</v>
      </c>
      <c r="G197" s="59">
        <v>60</v>
      </c>
      <c r="H197" s="62" t="str">
        <f>IF(G197="0","0",LOOKUP(G197,{0,33,40,50,60,70,80},{0,1,2,3,"3.5",4,5}))</f>
        <v>3.5</v>
      </c>
      <c r="I197" s="59">
        <v>30</v>
      </c>
      <c r="J197" s="59">
        <v>16</v>
      </c>
      <c r="K197" s="62">
        <f t="shared" ref="K197:K204" si="124">IF(OR((I197&lt;13),(J197&lt;8)),0,SUM(I197:J197))</f>
        <v>46</v>
      </c>
      <c r="L197" s="62" t="str">
        <f>IF(K197="0","0",LOOKUP(K197,{0,25,30,37,45,52,60},{0,1,2,3,"3.5",4,5}))</f>
        <v>3.5</v>
      </c>
      <c r="M197" s="59">
        <v>29</v>
      </c>
      <c r="N197" s="59">
        <v>14</v>
      </c>
      <c r="O197" s="59">
        <f t="shared" ref="O197:O204" si="125">IF(OR((M197&lt;13),(N197&lt;8)),0,SUM(M197:N197))</f>
        <v>43</v>
      </c>
      <c r="P197" s="59">
        <f>IF(O197="0","0",LOOKUP(O197,{0,25,30,37,45,52,60},{0,1,2,3,"3.5",4,5}))</f>
        <v>3</v>
      </c>
      <c r="Q197" s="78">
        <v>0</v>
      </c>
      <c r="R197" s="78">
        <v>0</v>
      </c>
      <c r="S197" s="59">
        <f t="shared" ref="S197:S204" si="126">IF(OR((Q197&lt;13),(R197&lt;8)),0,SUM(Q197:R197))</f>
        <v>0</v>
      </c>
      <c r="T197" s="59">
        <f>IF(S197="0","0",LOOKUP(S197,{0,25,30,37,45,52,60},{0,1,2,3,"3.5",4,5}))</f>
        <v>0</v>
      </c>
      <c r="U197" s="79">
        <v>0</v>
      </c>
      <c r="V197" s="79">
        <v>0</v>
      </c>
      <c r="W197" s="59">
        <f t="shared" ref="W197:W204" si="127">IF(OR((U197&lt;13),(V197&lt;8)),0,SUM(U197:V197))</f>
        <v>0</v>
      </c>
      <c r="X197" s="59">
        <f>IF(W197="0","0",LOOKUP(W197,{0,25,30,37,45,52,60},{0,1,2,3,"3.5",4,5}))</f>
        <v>0</v>
      </c>
      <c r="Y197" s="59">
        <v>0</v>
      </c>
      <c r="Z197" s="59">
        <v>0</v>
      </c>
      <c r="AA197" s="59">
        <f t="shared" ref="AA197:AA204" si="128">IF(OR((Y197&lt;13),(Z197&lt;8)),0,SUM(Y197:Z197))</f>
        <v>0</v>
      </c>
      <c r="AB197" s="59">
        <f>IF(AA197="0","0",LOOKUP(AA197,{0,25,30,37,45,52,60},{0,1,2,3,"3.5",4,5}))</f>
        <v>0</v>
      </c>
      <c r="AC197" s="64" t="s">
        <v>785</v>
      </c>
      <c r="AD197" s="82">
        <f>IF(ISBLANK(X197)," ",IF(X197="0","0",LOOKUP(X197,{0,1,2,3,"3.5",4,5},{0,0,0,1,"1.5",2,3})))</f>
        <v>0</v>
      </c>
      <c r="AE197" s="77">
        <f t="shared" si="122"/>
        <v>0</v>
      </c>
      <c r="AF197" s="82" t="str">
        <f t="shared" ref="AF197:AF250" si="129">IF(AE197&gt;=5,"A+",IF(AE197&gt;=4,"A",IF(AE197&gt;=3.5,"A-",IF(AE197&gt;=3,"B",IF(AE197&gt;=2,"C",IF(AE197&gt;=1,"D","F"))))))</f>
        <v>F</v>
      </c>
      <c r="AG197" s="85" t="str">
        <f t="shared" ref="AG197:AG250" si="130">IF(AF197="A+","Excellent Result",IF(AF197="A","Very Good Result",IF(AF197="A-","Good Result",IF(AF197="B","Average Result",IF(AF197="C","Bellow Average Result",IF(AF197="D","Not So Good Result","Fail"))))))</f>
        <v>Fail</v>
      </c>
      <c r="AI197" s="53" t="str">
        <f>IF(F197="0","0",LOOKUP(F197,{0,1,2,3,"3.5",4,5},{"F","D","C","B","A-","A","A+"}))</f>
        <v>C</v>
      </c>
      <c r="AJ197" s="53" t="str">
        <f>IF(H197="0","0",LOOKUP(H197,{0,1,2,3,"3.5",4,5},{"F","D","C","B","A-","A","A+"}))</f>
        <v>A-</v>
      </c>
      <c r="AK197" s="53" t="str">
        <f>IF(L197="0","0",LOOKUP(L197,{0,1,2,3,"3.5",4,5},{"F","D","C","B","A-","A","A+"}))</f>
        <v>A-</v>
      </c>
      <c r="AL197" s="53" t="str">
        <f>IF(P197="0","0",LOOKUP(P197,{0,1,2,3,"3.5",4,5},{"F","D","C","B","A-","A","A+"}))</f>
        <v>B</v>
      </c>
      <c r="AM197" s="53" t="str">
        <f>IF(T197="0","0",LOOKUP(T197,{0,1,2,3,"3.5",4,5},{"F","D","C","B","A-","A","A+"}))</f>
        <v>F</v>
      </c>
      <c r="AN197" s="53" t="str">
        <f>IF(X197="0","0",LOOKUP(X197,{0,1,2,3,"3.5",4,5},{"F","D","C","B","A-","A","A+"}))</f>
        <v>F</v>
      </c>
      <c r="AO197" s="53" t="str">
        <f>IF(AB197="0","0",LOOKUP(AB197,{0,1,2,3,"3.5",4,5},{"F","D","C","B","A-","A","A+"}))</f>
        <v>F</v>
      </c>
      <c r="AP197" s="54">
        <f t="shared" ref="AP197:AP204" si="131" xml:space="preserve"> SUM(E197+G197+K197+O197+S197+W197+AA197)</f>
        <v>197</v>
      </c>
    </row>
    <row r="198" spans="1:42" ht="19.5" customHeight="1" x14ac:dyDescent="0.25">
      <c r="A198" s="86">
        <v>1201</v>
      </c>
      <c r="B198" s="87" t="s">
        <v>282</v>
      </c>
      <c r="C198" s="59">
        <v>41</v>
      </c>
      <c r="D198" s="59">
        <v>22</v>
      </c>
      <c r="E198" s="62">
        <f t="shared" si="123"/>
        <v>63</v>
      </c>
      <c r="F198" s="62" t="str">
        <f>IF(E198="0","0",LOOKUP(E198,{0,33,40,50,60,70,80},{0,1,2,3,"3.5",4,5}))</f>
        <v>3.5</v>
      </c>
      <c r="G198" s="59">
        <v>60</v>
      </c>
      <c r="H198" s="62" t="str">
        <f>IF(G198="0","0",LOOKUP(G198,{0,33,40,50,60,70,80},{0,1,2,3,"3.5",4,5}))</f>
        <v>3.5</v>
      </c>
      <c r="I198" s="59">
        <v>32</v>
      </c>
      <c r="J198" s="59">
        <v>14</v>
      </c>
      <c r="K198" s="62">
        <f t="shared" si="124"/>
        <v>46</v>
      </c>
      <c r="L198" s="62" t="str">
        <f>IF(K198="0","0",LOOKUP(K198,{0,25,30,37,45,52,60},{0,1,2,3,"3.5",4,5}))</f>
        <v>3.5</v>
      </c>
      <c r="M198" s="59">
        <v>28</v>
      </c>
      <c r="N198" s="59">
        <v>14</v>
      </c>
      <c r="O198" s="59">
        <f t="shared" si="125"/>
        <v>42</v>
      </c>
      <c r="P198" s="59">
        <f>IF(O198="0","0",LOOKUP(O198,{0,25,30,37,45,52,60},{0,1,2,3,"3.5",4,5}))</f>
        <v>3</v>
      </c>
      <c r="Q198" s="59">
        <v>17</v>
      </c>
      <c r="R198" s="59">
        <v>10</v>
      </c>
      <c r="S198" s="59">
        <f t="shared" si="126"/>
        <v>27</v>
      </c>
      <c r="T198" s="59">
        <f>IF(S198="0","0",LOOKUP(S198,{0,25,30,37,45,52,60},{0,1,2,3,"3.5",4,5}))</f>
        <v>1</v>
      </c>
      <c r="U198" s="79">
        <v>13</v>
      </c>
      <c r="V198" s="79">
        <v>11</v>
      </c>
      <c r="W198" s="59">
        <f t="shared" si="127"/>
        <v>24</v>
      </c>
      <c r="X198" s="59">
        <f>IF(W198="0","0",LOOKUP(W198,{0,25,30,37,45,52,60},{0,1,2,3,"3.5",4,5}))</f>
        <v>0</v>
      </c>
      <c r="Y198" s="59">
        <v>15</v>
      </c>
      <c r="Z198" s="59">
        <v>9</v>
      </c>
      <c r="AA198" s="59">
        <f t="shared" si="128"/>
        <v>24</v>
      </c>
      <c r="AB198" s="59">
        <f>IF(AA198="0","0",LOOKUP(AA198,{0,25,30,37,45,52,60},{0,1,2,3,"3.5",4,5}))</f>
        <v>0</v>
      </c>
      <c r="AC198" s="64" t="s">
        <v>785</v>
      </c>
      <c r="AD198" s="82">
        <f>IF(ISBLANK(X198)," ",IF(X198="0","0",LOOKUP(X198,{0,1,2,3,"3.5",4,5},{0,0,0,1,"1.5",2,3})))</f>
        <v>0</v>
      </c>
      <c r="AE198" s="77">
        <f t="shared" si="122"/>
        <v>0</v>
      </c>
      <c r="AF198" s="82" t="str">
        <f t="shared" si="129"/>
        <v>F</v>
      </c>
      <c r="AG198" s="85" t="str">
        <f t="shared" si="130"/>
        <v>Fail</v>
      </c>
      <c r="AI198" s="53" t="str">
        <f>IF(F198="0","0",LOOKUP(F198,{0,1,2,3,"3.5",4,5},{"F","D","C","B","A-","A","A+"}))</f>
        <v>A-</v>
      </c>
      <c r="AJ198" s="53" t="str">
        <f>IF(H198="0","0",LOOKUP(H198,{0,1,2,3,"3.5",4,5},{"F","D","C","B","A-","A","A+"}))</f>
        <v>A-</v>
      </c>
      <c r="AK198" s="53" t="str">
        <f>IF(L198="0","0",LOOKUP(L198,{0,1,2,3,"3.5",4,5},{"F","D","C","B","A-","A","A+"}))</f>
        <v>A-</v>
      </c>
      <c r="AL198" s="53" t="str">
        <f>IF(P198="0","0",LOOKUP(P198,{0,1,2,3,"3.5",4,5},{"F","D","C","B","A-","A","A+"}))</f>
        <v>B</v>
      </c>
      <c r="AM198" s="53" t="str">
        <f>IF(T198="0","0",LOOKUP(T198,{0,1,2,3,"3.5",4,5},{"F","D","C","B","A-","A","A+"}))</f>
        <v>D</v>
      </c>
      <c r="AN198" s="53" t="str">
        <f>IF(X198="0","0",LOOKUP(X198,{0,1,2,3,"3.5",4,5},{"F","D","C","B","A-","A","A+"}))</f>
        <v>F</v>
      </c>
      <c r="AO198" s="53" t="str">
        <f>IF(AB198="0","0",LOOKUP(AB198,{0,1,2,3,"3.5",4,5},{"F","D","C","B","A-","A","A+"}))</f>
        <v>F</v>
      </c>
      <c r="AP198" s="54">
        <f t="shared" si="131"/>
        <v>286</v>
      </c>
    </row>
    <row r="199" spans="1:42" ht="19.5" customHeight="1" x14ac:dyDescent="0.25">
      <c r="A199" s="86">
        <v>1202</v>
      </c>
      <c r="B199" s="87" t="s">
        <v>283</v>
      </c>
      <c r="C199" s="59">
        <v>41</v>
      </c>
      <c r="D199" s="59">
        <v>22</v>
      </c>
      <c r="E199" s="62">
        <f t="shared" si="123"/>
        <v>63</v>
      </c>
      <c r="F199" s="62" t="str">
        <f>IF(E199="0","0",LOOKUP(E199,{0,33,40,50,60,70,80},{0,1,2,3,"3.5",4,5}))</f>
        <v>3.5</v>
      </c>
      <c r="G199" s="59">
        <v>53</v>
      </c>
      <c r="H199" s="62">
        <f>IF(G199="0","0",LOOKUP(G199,{0,33,40,50,60,70,80},{0,1,2,3,"3.5",4,5}))</f>
        <v>3</v>
      </c>
      <c r="I199" s="59">
        <v>30</v>
      </c>
      <c r="J199" s="59">
        <v>18</v>
      </c>
      <c r="K199" s="62">
        <f t="shared" si="124"/>
        <v>48</v>
      </c>
      <c r="L199" s="62" t="str">
        <f>IF(K199="0","0",LOOKUP(K199,{0,25,30,37,45,52,60},{0,1,2,3,"3.5",4,5}))</f>
        <v>3.5</v>
      </c>
      <c r="M199" s="59">
        <v>25</v>
      </c>
      <c r="N199" s="59">
        <v>12</v>
      </c>
      <c r="O199" s="59">
        <f t="shared" si="125"/>
        <v>37</v>
      </c>
      <c r="P199" s="59">
        <f>IF(O199="0","0",LOOKUP(O199,{0,25,30,37,45,52,60},{0,1,2,3,"3.5",4,5}))</f>
        <v>3</v>
      </c>
      <c r="Q199" s="59">
        <v>26</v>
      </c>
      <c r="R199" s="59">
        <v>12</v>
      </c>
      <c r="S199" s="59">
        <f t="shared" si="126"/>
        <v>38</v>
      </c>
      <c r="T199" s="59">
        <f>IF(S199="0","0",LOOKUP(S199,{0,25,30,37,45,52,60},{0,1,2,3,"3.5",4,5}))</f>
        <v>3</v>
      </c>
      <c r="U199" s="79">
        <v>17</v>
      </c>
      <c r="V199" s="79">
        <v>10</v>
      </c>
      <c r="W199" s="59">
        <f t="shared" si="127"/>
        <v>27</v>
      </c>
      <c r="X199" s="59">
        <f>IF(W199="0","0",LOOKUP(W199,{0,25,30,37,45,52,60},{0,1,2,3,"3.5",4,5}))</f>
        <v>1</v>
      </c>
      <c r="Y199" s="59">
        <v>20</v>
      </c>
      <c r="Z199" s="59">
        <v>8</v>
      </c>
      <c r="AA199" s="59">
        <f t="shared" si="128"/>
        <v>28</v>
      </c>
      <c r="AB199" s="59">
        <f>IF(AA199="0","0",LOOKUP(AA199,{0,25,30,37,45,52,60},{0,1,2,3,"3.5",4,5}))</f>
        <v>1</v>
      </c>
      <c r="AC199" s="64" t="s">
        <v>785</v>
      </c>
      <c r="AD199" s="82">
        <f>IF(ISBLANK(X199)," ",IF(X199="0","0",LOOKUP(X199,{0,1,2,3,"3.5",4,5},{0,0,0,1,"1.5",2,3})))</f>
        <v>0</v>
      </c>
      <c r="AE199" s="77">
        <f t="shared" si="122"/>
        <v>2.8333333333333335</v>
      </c>
      <c r="AF199" s="82" t="str">
        <f t="shared" si="129"/>
        <v>C</v>
      </c>
      <c r="AG199" s="85" t="str">
        <f t="shared" si="130"/>
        <v>Bellow Average Result</v>
      </c>
      <c r="AI199" s="53" t="str">
        <f>IF(F199="0","0",LOOKUP(F199,{0,1,2,3,"3.5",4,5},{"F","D","C","B","A-","A","A+"}))</f>
        <v>A-</v>
      </c>
      <c r="AJ199" s="53" t="str">
        <f>IF(H199="0","0",LOOKUP(H199,{0,1,2,3,"3.5",4,5},{"F","D","C","B","A-","A","A+"}))</f>
        <v>B</v>
      </c>
      <c r="AK199" s="53" t="str">
        <f>IF(L199="0","0",LOOKUP(L199,{0,1,2,3,"3.5",4,5},{"F","D","C","B","A-","A","A+"}))</f>
        <v>A-</v>
      </c>
      <c r="AL199" s="53" t="str">
        <f>IF(P199="0","0",LOOKUP(P199,{0,1,2,3,"3.5",4,5},{"F","D","C","B","A-","A","A+"}))</f>
        <v>B</v>
      </c>
      <c r="AM199" s="53" t="str">
        <f>IF(T199="0","0",LOOKUP(T199,{0,1,2,3,"3.5",4,5},{"F","D","C","B","A-","A","A+"}))</f>
        <v>B</v>
      </c>
      <c r="AN199" s="53" t="str">
        <f>IF(X199="0","0",LOOKUP(X199,{0,1,2,3,"3.5",4,5},{"F","D","C","B","A-","A","A+"}))</f>
        <v>D</v>
      </c>
      <c r="AO199" s="53" t="str">
        <f>IF(AB199="0","0",LOOKUP(AB199,{0,1,2,3,"3.5",4,5},{"F","D","C","B","A-","A","A+"}))</f>
        <v>D</v>
      </c>
      <c r="AP199" s="54">
        <f t="shared" si="131"/>
        <v>294</v>
      </c>
    </row>
    <row r="200" spans="1:42" ht="19.5" customHeight="1" x14ac:dyDescent="0.25">
      <c r="A200" s="86">
        <v>1203</v>
      </c>
      <c r="B200" s="87" t="s">
        <v>284</v>
      </c>
      <c r="C200" s="59">
        <v>35</v>
      </c>
      <c r="D200" s="59">
        <v>21</v>
      </c>
      <c r="E200" s="62">
        <f t="shared" si="123"/>
        <v>56</v>
      </c>
      <c r="F200" s="62">
        <f>IF(E200="0","0",LOOKUP(E200,{0,33,40,50,60,70,80},{0,1,2,3,"3.5",4,5}))</f>
        <v>3</v>
      </c>
      <c r="G200" s="59">
        <v>61</v>
      </c>
      <c r="H200" s="62" t="str">
        <f>IF(G200="0","0",LOOKUP(G200,{0,33,40,50,60,70,80},{0,1,2,3,"3.5",4,5}))</f>
        <v>3.5</v>
      </c>
      <c r="I200" s="59">
        <v>25</v>
      </c>
      <c r="J200" s="59">
        <v>17</v>
      </c>
      <c r="K200" s="62">
        <f t="shared" si="124"/>
        <v>42</v>
      </c>
      <c r="L200" s="62">
        <f>IF(K200="0","0",LOOKUP(K200,{0,25,30,37,45,52,60},{0,1,2,3,"3.5",4,5}))</f>
        <v>3</v>
      </c>
      <c r="M200" s="59">
        <v>30</v>
      </c>
      <c r="N200" s="59">
        <v>10</v>
      </c>
      <c r="O200" s="59">
        <f t="shared" si="125"/>
        <v>40</v>
      </c>
      <c r="P200" s="59">
        <f>IF(O200="0","0",LOOKUP(O200,{0,25,30,37,45,52,60},{0,1,2,3,"3.5",4,5}))</f>
        <v>3</v>
      </c>
      <c r="Q200" s="59">
        <v>23</v>
      </c>
      <c r="R200" s="59">
        <v>11</v>
      </c>
      <c r="S200" s="59">
        <f t="shared" si="126"/>
        <v>34</v>
      </c>
      <c r="T200" s="59">
        <f>IF(S200="0","0",LOOKUP(S200,{0,25,30,37,45,52,60},{0,1,2,3,"3.5",4,5}))</f>
        <v>2</v>
      </c>
      <c r="U200" s="79">
        <v>12</v>
      </c>
      <c r="V200" s="79">
        <v>8</v>
      </c>
      <c r="W200" s="59">
        <f t="shared" si="127"/>
        <v>0</v>
      </c>
      <c r="X200" s="59">
        <f>IF(W200="0","0",LOOKUP(W200,{0,25,30,37,45,52,60},{0,1,2,3,"3.5",4,5}))</f>
        <v>0</v>
      </c>
      <c r="Y200" s="59">
        <v>12</v>
      </c>
      <c r="Z200" s="59">
        <v>9</v>
      </c>
      <c r="AA200" s="59">
        <f t="shared" si="128"/>
        <v>0</v>
      </c>
      <c r="AB200" s="59">
        <f>IF(AA200="0","0",LOOKUP(AA200,{0,25,30,37,45,52,60},{0,1,2,3,"3.5",4,5}))</f>
        <v>0</v>
      </c>
      <c r="AC200" s="64" t="s">
        <v>785</v>
      </c>
      <c r="AD200" s="82">
        <f>IF(ISBLANK(X200)," ",IF(X200="0","0",LOOKUP(X200,{0,1,2,3,"3.5",4,5},{0,0,0,1,"1.5",2,3})))</f>
        <v>0</v>
      </c>
      <c r="AE200" s="77">
        <f t="shared" si="122"/>
        <v>0</v>
      </c>
      <c r="AF200" s="82" t="str">
        <f t="shared" si="129"/>
        <v>F</v>
      </c>
      <c r="AG200" s="85" t="str">
        <f t="shared" si="130"/>
        <v>Fail</v>
      </c>
      <c r="AI200" s="53" t="str">
        <f>IF(F200="0","0",LOOKUP(F200,{0,1,2,3,"3.5",4,5},{"F","D","C","B","A-","A","A+"}))</f>
        <v>B</v>
      </c>
      <c r="AJ200" s="53" t="str">
        <f>IF(H200="0","0",LOOKUP(H200,{0,1,2,3,"3.5",4,5},{"F","D","C","B","A-","A","A+"}))</f>
        <v>A-</v>
      </c>
      <c r="AK200" s="53" t="str">
        <f>IF(L200="0","0",LOOKUP(L200,{0,1,2,3,"3.5",4,5},{"F","D","C","B","A-","A","A+"}))</f>
        <v>B</v>
      </c>
      <c r="AL200" s="53" t="str">
        <f>IF(P200="0","0",LOOKUP(P200,{0,1,2,3,"3.5",4,5},{"F","D","C","B","A-","A","A+"}))</f>
        <v>B</v>
      </c>
      <c r="AM200" s="53" t="str">
        <f>IF(T200="0","0",LOOKUP(T200,{0,1,2,3,"3.5",4,5},{"F","D","C","B","A-","A","A+"}))</f>
        <v>C</v>
      </c>
      <c r="AN200" s="53" t="str">
        <f>IF(X200="0","0",LOOKUP(X200,{0,1,2,3,"3.5",4,5},{"F","D","C","B","A-","A","A+"}))</f>
        <v>F</v>
      </c>
      <c r="AO200" s="53" t="str">
        <f>IF(AB200="0","0",LOOKUP(AB200,{0,1,2,3,"3.5",4,5},{"F","D","C","B","A-","A","A+"}))</f>
        <v>F</v>
      </c>
      <c r="AP200" s="54">
        <f t="shared" si="131"/>
        <v>233</v>
      </c>
    </row>
    <row r="201" spans="1:42" ht="19.5" customHeight="1" x14ac:dyDescent="0.25">
      <c r="A201" s="86">
        <v>1204</v>
      </c>
      <c r="B201" s="87" t="s">
        <v>285</v>
      </c>
      <c r="C201" s="59">
        <v>31</v>
      </c>
      <c r="D201" s="59">
        <v>21</v>
      </c>
      <c r="E201" s="62">
        <f t="shared" si="123"/>
        <v>52</v>
      </c>
      <c r="F201" s="62">
        <f>IF(E201="0","0",LOOKUP(E201,{0,33,40,50,60,70,80},{0,1,2,3,"3.5",4,5}))</f>
        <v>3</v>
      </c>
      <c r="G201" s="59">
        <v>53</v>
      </c>
      <c r="H201" s="62">
        <f>IF(G201="0","0",LOOKUP(G201,{0,33,40,50,60,70,80},{0,1,2,3,"3.5",4,5}))</f>
        <v>3</v>
      </c>
      <c r="I201" s="59">
        <v>24</v>
      </c>
      <c r="J201" s="59">
        <v>16</v>
      </c>
      <c r="K201" s="62">
        <f t="shared" si="124"/>
        <v>40</v>
      </c>
      <c r="L201" s="62">
        <f>IF(K201="0","0",LOOKUP(K201,{0,25,30,37,45,52,60},{0,1,2,3,"3.5",4,5}))</f>
        <v>3</v>
      </c>
      <c r="M201" s="59">
        <v>30</v>
      </c>
      <c r="N201" s="59">
        <v>11</v>
      </c>
      <c r="O201" s="59">
        <f t="shared" si="125"/>
        <v>41</v>
      </c>
      <c r="P201" s="59">
        <f>IF(O201="0","0",LOOKUP(O201,{0,25,30,37,45,52,60},{0,1,2,3,"3.5",4,5}))</f>
        <v>3</v>
      </c>
      <c r="Q201" s="59">
        <v>25</v>
      </c>
      <c r="R201" s="59">
        <v>11</v>
      </c>
      <c r="S201" s="59">
        <f t="shared" si="126"/>
        <v>36</v>
      </c>
      <c r="T201" s="59">
        <f>IF(S201="0","0",LOOKUP(S201,{0,25,30,37,45,52,60},{0,1,2,3,"3.5",4,5}))</f>
        <v>2</v>
      </c>
      <c r="U201" s="79">
        <v>6</v>
      </c>
      <c r="V201" s="79">
        <v>8</v>
      </c>
      <c r="W201" s="59">
        <f t="shared" si="127"/>
        <v>0</v>
      </c>
      <c r="X201" s="59">
        <f>IF(W201="0","0",LOOKUP(W201,{0,25,30,37,45,52,60},{0,1,2,3,"3.5",4,5}))</f>
        <v>0</v>
      </c>
      <c r="Y201" s="59">
        <v>15</v>
      </c>
      <c r="Z201" s="59">
        <v>8</v>
      </c>
      <c r="AA201" s="59">
        <f t="shared" si="128"/>
        <v>23</v>
      </c>
      <c r="AB201" s="59">
        <f>IF(AA201="0","0",LOOKUP(AA201,{0,25,30,37,45,52,60},{0,1,2,3,"3.5",4,5}))</f>
        <v>0</v>
      </c>
      <c r="AC201" s="64" t="s">
        <v>785</v>
      </c>
      <c r="AD201" s="82">
        <f>IF(ISBLANK(X201)," ",IF(X201="0","0",LOOKUP(X201,{0,1,2,3,"3.5",4,5},{0,0,0,1,"1.5",2,3})))</f>
        <v>0</v>
      </c>
      <c r="AE201" s="77">
        <f t="shared" si="122"/>
        <v>0</v>
      </c>
      <c r="AF201" s="82" t="str">
        <f t="shared" si="129"/>
        <v>F</v>
      </c>
      <c r="AG201" s="85" t="str">
        <f t="shared" si="130"/>
        <v>Fail</v>
      </c>
      <c r="AI201" s="53" t="str">
        <f>IF(F201="0","0",LOOKUP(F201,{0,1,2,3,"3.5",4,5},{"F","D","C","B","A-","A","A+"}))</f>
        <v>B</v>
      </c>
      <c r="AJ201" s="53" t="str">
        <f>IF(H201="0","0",LOOKUP(H201,{0,1,2,3,"3.5",4,5},{"F","D","C","B","A-","A","A+"}))</f>
        <v>B</v>
      </c>
      <c r="AK201" s="53" t="str">
        <f>IF(L201="0","0",LOOKUP(L201,{0,1,2,3,"3.5",4,5},{"F","D","C","B","A-","A","A+"}))</f>
        <v>B</v>
      </c>
      <c r="AL201" s="53" t="str">
        <f>IF(P201="0","0",LOOKUP(P201,{0,1,2,3,"3.5",4,5},{"F","D","C","B","A-","A","A+"}))</f>
        <v>B</v>
      </c>
      <c r="AM201" s="53" t="str">
        <f>IF(T201="0","0",LOOKUP(T201,{0,1,2,3,"3.5",4,5},{"F","D","C","B","A-","A","A+"}))</f>
        <v>C</v>
      </c>
      <c r="AN201" s="53" t="str">
        <f>IF(X201="0","0",LOOKUP(X201,{0,1,2,3,"3.5",4,5},{"F","D","C","B","A-","A","A+"}))</f>
        <v>F</v>
      </c>
      <c r="AO201" s="53" t="str">
        <f>IF(AB201="0","0",LOOKUP(AB201,{0,1,2,3,"3.5",4,5},{"F","D","C","B","A-","A","A+"}))</f>
        <v>F</v>
      </c>
      <c r="AP201" s="54">
        <f t="shared" si="131"/>
        <v>245</v>
      </c>
    </row>
    <row r="202" spans="1:42" ht="19.5" customHeight="1" x14ac:dyDescent="0.25">
      <c r="A202" s="86">
        <v>1205</v>
      </c>
      <c r="B202" s="87" t="s">
        <v>286</v>
      </c>
      <c r="C202" s="59">
        <v>41</v>
      </c>
      <c r="D202" s="59">
        <v>21</v>
      </c>
      <c r="E202" s="62">
        <f t="shared" si="123"/>
        <v>62</v>
      </c>
      <c r="F202" s="62" t="str">
        <f>IF(E202="0","0",LOOKUP(E202,{0,33,40,50,60,70,80},{0,1,2,3,"3.5",4,5}))</f>
        <v>3.5</v>
      </c>
      <c r="G202" s="59">
        <v>50</v>
      </c>
      <c r="H202" s="62">
        <f>IF(G202="0","0",LOOKUP(G202,{0,33,40,50,60,70,80},{0,1,2,3,"3.5",4,5}))</f>
        <v>3</v>
      </c>
      <c r="I202" s="59">
        <v>29</v>
      </c>
      <c r="J202" s="59">
        <v>20</v>
      </c>
      <c r="K202" s="62">
        <f t="shared" si="124"/>
        <v>49</v>
      </c>
      <c r="L202" s="62" t="str">
        <f>IF(K202="0","0",LOOKUP(K202,{0,25,30,37,45,52,60},{0,1,2,3,"3.5",4,5}))</f>
        <v>3.5</v>
      </c>
      <c r="M202" s="59">
        <v>20</v>
      </c>
      <c r="N202" s="59">
        <v>12</v>
      </c>
      <c r="O202" s="59">
        <f t="shared" si="125"/>
        <v>32</v>
      </c>
      <c r="P202" s="59">
        <f>IF(O202="0","0",LOOKUP(O202,{0,25,30,37,45,52,60},{0,1,2,3,"3.5",4,5}))</f>
        <v>2</v>
      </c>
      <c r="Q202" s="59">
        <v>21</v>
      </c>
      <c r="R202" s="59">
        <v>8</v>
      </c>
      <c r="S202" s="59">
        <f t="shared" si="126"/>
        <v>29</v>
      </c>
      <c r="T202" s="59">
        <f>IF(S202="0","0",LOOKUP(S202,{0,25,30,37,45,52,60},{0,1,2,3,"3.5",4,5}))</f>
        <v>1</v>
      </c>
      <c r="U202" s="79">
        <v>1</v>
      </c>
      <c r="V202" s="79">
        <v>7</v>
      </c>
      <c r="W202" s="59">
        <f t="shared" si="127"/>
        <v>0</v>
      </c>
      <c r="X202" s="59">
        <f>IF(W202="0","0",LOOKUP(W202,{0,25,30,37,45,52,60},{0,1,2,3,"3.5",4,5}))</f>
        <v>0</v>
      </c>
      <c r="Y202" s="59">
        <v>11</v>
      </c>
      <c r="Z202" s="59">
        <v>8</v>
      </c>
      <c r="AA202" s="59">
        <f t="shared" si="128"/>
        <v>0</v>
      </c>
      <c r="AB202" s="59">
        <f>IF(AA202="0","0",LOOKUP(AA202,{0,25,30,37,45,52,60},{0,1,2,3,"3.5",4,5}))</f>
        <v>0</v>
      </c>
      <c r="AC202" s="64" t="s">
        <v>785</v>
      </c>
      <c r="AD202" s="82">
        <f>IF(ISBLANK(X202)," ",IF(X202="0","0",LOOKUP(X202,{0,1,2,3,"3.5",4,5},{0,0,0,1,"1.5",2,3})))</f>
        <v>0</v>
      </c>
      <c r="AE202" s="77">
        <f t="shared" si="122"/>
        <v>0</v>
      </c>
      <c r="AF202" s="82" t="str">
        <f t="shared" si="129"/>
        <v>F</v>
      </c>
      <c r="AG202" s="85" t="str">
        <f t="shared" si="130"/>
        <v>Fail</v>
      </c>
      <c r="AI202" s="53" t="str">
        <f>IF(F202="0","0",LOOKUP(F202,{0,1,2,3,"3.5",4,5},{"F","D","C","B","A-","A","A+"}))</f>
        <v>A-</v>
      </c>
      <c r="AJ202" s="53" t="str">
        <f>IF(H202="0","0",LOOKUP(H202,{0,1,2,3,"3.5",4,5},{"F","D","C","B","A-","A","A+"}))</f>
        <v>B</v>
      </c>
      <c r="AK202" s="53" t="str">
        <f>IF(L202="0","0",LOOKUP(L202,{0,1,2,3,"3.5",4,5},{"F","D","C","B","A-","A","A+"}))</f>
        <v>A-</v>
      </c>
      <c r="AL202" s="53" t="str">
        <f>IF(P202="0","0",LOOKUP(P202,{0,1,2,3,"3.5",4,5},{"F","D","C","B","A-","A","A+"}))</f>
        <v>C</v>
      </c>
      <c r="AM202" s="53" t="str">
        <f>IF(T202="0","0",LOOKUP(T202,{0,1,2,3,"3.5",4,5},{"F","D","C","B","A-","A","A+"}))</f>
        <v>D</v>
      </c>
      <c r="AN202" s="53" t="str">
        <f>IF(X202="0","0",LOOKUP(X202,{0,1,2,3,"3.5",4,5},{"F","D","C","B","A-","A","A+"}))</f>
        <v>F</v>
      </c>
      <c r="AO202" s="53" t="str">
        <f>IF(AB202="0","0",LOOKUP(AB202,{0,1,2,3,"3.5",4,5},{"F","D","C","B","A-","A","A+"}))</f>
        <v>F</v>
      </c>
      <c r="AP202" s="54">
        <f t="shared" si="131"/>
        <v>222</v>
      </c>
    </row>
    <row r="203" spans="1:42" ht="19.5" customHeight="1" x14ac:dyDescent="0.25">
      <c r="A203" s="86">
        <v>1206</v>
      </c>
      <c r="B203" s="87" t="s">
        <v>287</v>
      </c>
      <c r="C203" s="59">
        <v>43</v>
      </c>
      <c r="D203" s="59">
        <v>19</v>
      </c>
      <c r="E203" s="62">
        <f t="shared" si="123"/>
        <v>62</v>
      </c>
      <c r="F203" s="62" t="str">
        <f>IF(E203="0","0",LOOKUP(E203,{0,33,40,50,60,70,80},{0,1,2,3,"3.5",4,5}))</f>
        <v>3.5</v>
      </c>
      <c r="G203" s="59">
        <v>54</v>
      </c>
      <c r="H203" s="62">
        <f>IF(G203="0","0",LOOKUP(G203,{0,33,40,50,60,70,80},{0,1,2,3,"3.5",4,5}))</f>
        <v>3</v>
      </c>
      <c r="I203" s="59">
        <v>19</v>
      </c>
      <c r="J203" s="59">
        <v>8</v>
      </c>
      <c r="K203" s="62">
        <f t="shared" si="124"/>
        <v>27</v>
      </c>
      <c r="L203" s="62">
        <f>IF(K203="0","0",LOOKUP(K203,{0,25,30,37,45,52,60},{0,1,2,3,"3.5",4,5}))</f>
        <v>1</v>
      </c>
      <c r="M203" s="59">
        <v>23</v>
      </c>
      <c r="N203" s="59">
        <v>10</v>
      </c>
      <c r="O203" s="59">
        <f t="shared" si="125"/>
        <v>33</v>
      </c>
      <c r="P203" s="59">
        <f>IF(O203="0","0",LOOKUP(O203,{0,25,30,37,45,52,60},{0,1,2,3,"3.5",4,5}))</f>
        <v>2</v>
      </c>
      <c r="Q203" s="59">
        <v>18</v>
      </c>
      <c r="R203" s="59">
        <v>11</v>
      </c>
      <c r="S203" s="59">
        <f t="shared" si="126"/>
        <v>29</v>
      </c>
      <c r="T203" s="59">
        <f>IF(S203="0","0",LOOKUP(S203,{0,25,30,37,45,52,60},{0,1,2,3,"3.5",4,5}))</f>
        <v>1</v>
      </c>
      <c r="U203" s="79">
        <v>1</v>
      </c>
      <c r="V203" s="79">
        <v>9</v>
      </c>
      <c r="W203" s="59">
        <f t="shared" si="127"/>
        <v>0</v>
      </c>
      <c r="X203" s="59">
        <f>IF(W203="0","0",LOOKUP(W203,{0,25,30,37,45,52,60},{0,1,2,3,"3.5",4,5}))</f>
        <v>0</v>
      </c>
      <c r="Y203" s="59">
        <v>11</v>
      </c>
      <c r="Z203" s="59">
        <v>14</v>
      </c>
      <c r="AA203" s="59">
        <f t="shared" si="128"/>
        <v>0</v>
      </c>
      <c r="AB203" s="59">
        <f>IF(AA203="0","0",LOOKUP(AA203,{0,25,30,37,45,52,60},{0,1,2,3,"3.5",4,5}))</f>
        <v>0</v>
      </c>
      <c r="AC203" s="64" t="s">
        <v>785</v>
      </c>
      <c r="AD203" s="82">
        <f>IF(ISBLANK(X203)," ",IF(X203="0","0",LOOKUP(X203,{0,1,2,3,"3.5",4,5},{0,0,0,1,"1.5",2,3})))</f>
        <v>0</v>
      </c>
      <c r="AE203" s="77">
        <f t="shared" si="122"/>
        <v>0</v>
      </c>
      <c r="AF203" s="82" t="str">
        <f t="shared" si="129"/>
        <v>F</v>
      </c>
      <c r="AG203" s="85" t="str">
        <f t="shared" si="130"/>
        <v>Fail</v>
      </c>
      <c r="AI203" s="53" t="str">
        <f>IF(F203="0","0",LOOKUP(F203,{0,1,2,3,"3.5",4,5},{"F","D","C","B","A-","A","A+"}))</f>
        <v>A-</v>
      </c>
      <c r="AJ203" s="53" t="str">
        <f>IF(H203="0","0",LOOKUP(H203,{0,1,2,3,"3.5",4,5},{"F","D","C","B","A-","A","A+"}))</f>
        <v>B</v>
      </c>
      <c r="AK203" s="53" t="str">
        <f>IF(L203="0","0",LOOKUP(L203,{0,1,2,3,"3.5",4,5},{"F","D","C","B","A-","A","A+"}))</f>
        <v>D</v>
      </c>
      <c r="AL203" s="53" t="str">
        <f>IF(P203="0","0",LOOKUP(P203,{0,1,2,3,"3.5",4,5},{"F","D","C","B","A-","A","A+"}))</f>
        <v>C</v>
      </c>
      <c r="AM203" s="53" t="str">
        <f>IF(T203="0","0",LOOKUP(T203,{0,1,2,3,"3.5",4,5},{"F","D","C","B","A-","A","A+"}))</f>
        <v>D</v>
      </c>
      <c r="AN203" s="53" t="str">
        <f>IF(X203="0","0",LOOKUP(X203,{0,1,2,3,"3.5",4,5},{"F","D","C","B","A-","A","A+"}))</f>
        <v>F</v>
      </c>
      <c r="AO203" s="53" t="str">
        <f>IF(AB203="0","0",LOOKUP(AB203,{0,1,2,3,"3.5",4,5},{"F","D","C","B","A-","A","A+"}))</f>
        <v>F</v>
      </c>
      <c r="AP203" s="54">
        <f t="shared" si="131"/>
        <v>205</v>
      </c>
    </row>
    <row r="204" spans="1:42" ht="19.5" customHeight="1" x14ac:dyDescent="0.25">
      <c r="A204" s="86">
        <v>1207</v>
      </c>
      <c r="B204" s="87" t="s">
        <v>288</v>
      </c>
      <c r="C204" s="59">
        <v>40</v>
      </c>
      <c r="D204" s="59">
        <v>17</v>
      </c>
      <c r="E204" s="62">
        <f t="shared" si="123"/>
        <v>57</v>
      </c>
      <c r="F204" s="62">
        <f>IF(E204="0","0",LOOKUP(E204,{0,33,40,50,60,70,80},{0,1,2,3,"3.5",4,5}))</f>
        <v>3</v>
      </c>
      <c r="G204" s="59">
        <v>76</v>
      </c>
      <c r="H204" s="62">
        <f>IF(G204="0","0",LOOKUP(G204,{0,33,40,50,60,70,80},{0,1,2,3,"3.5",4,5}))</f>
        <v>4</v>
      </c>
      <c r="I204" s="59">
        <v>27</v>
      </c>
      <c r="J204" s="59">
        <v>15</v>
      </c>
      <c r="K204" s="62">
        <f t="shared" si="124"/>
        <v>42</v>
      </c>
      <c r="L204" s="62">
        <f>IF(K204="0","0",LOOKUP(K204,{0,25,30,37,45,52,60},{0,1,2,3,"3.5",4,5}))</f>
        <v>3</v>
      </c>
      <c r="M204" s="59">
        <v>25</v>
      </c>
      <c r="N204" s="59">
        <v>13</v>
      </c>
      <c r="O204" s="59">
        <f t="shared" si="125"/>
        <v>38</v>
      </c>
      <c r="P204" s="59">
        <f>IF(O204="0","0",LOOKUP(O204,{0,25,30,37,45,52,60},{0,1,2,3,"3.5",4,5}))</f>
        <v>3</v>
      </c>
      <c r="Q204" s="59">
        <v>23</v>
      </c>
      <c r="R204" s="59">
        <v>10</v>
      </c>
      <c r="S204" s="59">
        <f t="shared" si="126"/>
        <v>33</v>
      </c>
      <c r="T204" s="59">
        <f>IF(S204="0","0",LOOKUP(S204,{0,25,30,37,45,52,60},{0,1,2,3,"3.5",4,5}))</f>
        <v>2</v>
      </c>
      <c r="U204" s="79">
        <v>7</v>
      </c>
      <c r="V204" s="79">
        <v>11</v>
      </c>
      <c r="W204" s="59">
        <f t="shared" si="127"/>
        <v>0</v>
      </c>
      <c r="X204" s="59">
        <f>IF(W204="0","0",LOOKUP(W204,{0,25,30,37,45,52,60},{0,1,2,3,"3.5",4,5}))</f>
        <v>0</v>
      </c>
      <c r="Y204" s="59">
        <v>15</v>
      </c>
      <c r="Z204" s="59">
        <v>11</v>
      </c>
      <c r="AA204" s="59">
        <f t="shared" si="128"/>
        <v>26</v>
      </c>
      <c r="AB204" s="59">
        <f>IF(AA204="0","0",LOOKUP(AA204,{0,25,30,37,45,52,60},{0,1,2,3,"3.5",4,5}))</f>
        <v>1</v>
      </c>
      <c r="AC204" s="64" t="s">
        <v>785</v>
      </c>
      <c r="AD204" s="82">
        <f>IF(ISBLANK(X204)," ",IF(X204="0","0",LOOKUP(X204,{0,1,2,3,"3.5",4,5},{0,0,0,1,"1.5",2,3})))</f>
        <v>0</v>
      </c>
      <c r="AE204" s="77">
        <f t="shared" si="122"/>
        <v>2.6666666666666665</v>
      </c>
      <c r="AF204" s="82" t="str">
        <f t="shared" si="129"/>
        <v>C</v>
      </c>
      <c r="AG204" s="85" t="str">
        <f t="shared" si="130"/>
        <v>Bellow Average Result</v>
      </c>
      <c r="AI204" s="53" t="str">
        <f>IF(F204="0","0",LOOKUP(F204,{0,1,2,3,"3.5",4,5},{"F","D","C","B","A-","A","A+"}))</f>
        <v>B</v>
      </c>
      <c r="AJ204" s="53" t="str">
        <f>IF(H204="0","0",LOOKUP(H204,{0,1,2,3,"3.5",4,5},{"F","D","C","B","A-","A","A+"}))</f>
        <v>A</v>
      </c>
      <c r="AK204" s="53" t="str">
        <f>IF(L204="0","0",LOOKUP(L204,{0,1,2,3,"3.5",4,5},{"F","D","C","B","A-","A","A+"}))</f>
        <v>B</v>
      </c>
      <c r="AL204" s="53" t="str">
        <f>IF(P204="0","0",LOOKUP(P204,{0,1,2,3,"3.5",4,5},{"F","D","C","B","A-","A","A+"}))</f>
        <v>B</v>
      </c>
      <c r="AM204" s="53" t="str">
        <f>IF(T204="0","0",LOOKUP(T204,{0,1,2,3,"3.5",4,5},{"F","D","C","B","A-","A","A+"}))</f>
        <v>C</v>
      </c>
      <c r="AN204" s="53" t="str">
        <f>IF(X204="0","0",LOOKUP(X204,{0,1,2,3,"3.5",4,5},{"F","D","C","B","A-","A","A+"}))</f>
        <v>F</v>
      </c>
      <c r="AO204" s="53" t="str">
        <f>IF(AB204="0","0",LOOKUP(AB204,{0,1,2,3,"3.5",4,5},{"F","D","C","B","A-","A","A+"}))</f>
        <v>D</v>
      </c>
      <c r="AP204" s="54">
        <f t="shared" si="131"/>
        <v>272</v>
      </c>
    </row>
    <row r="205" spans="1:42" x14ac:dyDescent="0.25">
      <c r="A205" s="86">
        <v>1208</v>
      </c>
      <c r="B205" s="87" t="s">
        <v>289</v>
      </c>
      <c r="C205" s="59">
        <v>40</v>
      </c>
      <c r="D205" s="59">
        <v>21</v>
      </c>
      <c r="E205" s="62">
        <f t="shared" ref="E205:E250" si="132">IF(OR((C205&lt;19),(D205&lt;9)),0,SUM(C205:D205))</f>
        <v>61</v>
      </c>
      <c r="F205" s="62" t="str">
        <f>IF(E205="0","0",LOOKUP(E205,{0,33,40,50,60,70,80},{0,1,2,3,"3.5",4,5}))</f>
        <v>3.5</v>
      </c>
      <c r="G205" s="59">
        <v>62</v>
      </c>
      <c r="H205" s="62" t="str">
        <f>IF(G205="0","0",LOOKUP(G205,{0,33,40,50,60,70,80},{0,1,2,3,"3.5",4,5}))</f>
        <v>3.5</v>
      </c>
      <c r="I205" s="59">
        <v>29</v>
      </c>
      <c r="J205" s="59">
        <v>12</v>
      </c>
      <c r="K205" s="62">
        <f t="shared" ref="K205:K250" si="133">IF(OR((I205&lt;13),(J205&lt;8)),0,SUM(I205:J205))</f>
        <v>41</v>
      </c>
      <c r="L205" s="62">
        <f>IF(K205="0","0",LOOKUP(K205,{0,25,30,37,45,52,60},{0,1,2,3,"3.5",4,5}))</f>
        <v>3</v>
      </c>
      <c r="M205" s="59">
        <v>23</v>
      </c>
      <c r="N205" s="59">
        <v>6</v>
      </c>
      <c r="O205" s="59">
        <f t="shared" ref="O205:O250" si="134">IF(OR((M205&lt;13),(N205&lt;8)),0,SUM(M205:N205))</f>
        <v>0</v>
      </c>
      <c r="P205" s="59">
        <f>IF(O205="0","0",LOOKUP(O205,{0,25,30,37,45,52,60},{0,1,2,3,"3.5",4,5}))</f>
        <v>0</v>
      </c>
      <c r="Q205" s="78">
        <v>0</v>
      </c>
      <c r="R205" s="78">
        <v>0</v>
      </c>
      <c r="S205" s="59">
        <f t="shared" ref="S205:S250" si="135">IF(OR((Q205&lt;13),(R205&lt;8)),0,SUM(Q205:R205))</f>
        <v>0</v>
      </c>
      <c r="T205" s="59">
        <f>IF(S205="0","0",LOOKUP(S205,{0,25,30,37,45,52,60},{0,1,2,3,"3.5",4,5}))</f>
        <v>0</v>
      </c>
      <c r="U205" s="79">
        <v>0</v>
      </c>
      <c r="V205" s="79">
        <v>0</v>
      </c>
      <c r="W205" s="59">
        <f t="shared" ref="W205:W250" si="136">IF(OR((U205&lt;13),(V205&lt;8)),0,SUM(U205:V205))</f>
        <v>0</v>
      </c>
      <c r="X205" s="59">
        <f>IF(W205="0","0",LOOKUP(W205,{0,25,30,37,45,52,60},{0,1,2,3,"3.5",4,5}))</f>
        <v>0</v>
      </c>
      <c r="Y205" s="59">
        <v>0</v>
      </c>
      <c r="Z205" s="59">
        <v>0</v>
      </c>
      <c r="AA205" s="59">
        <f t="shared" ref="AA205:AA250" si="137">IF(OR((Y205&lt;13),(Z205&lt;8)),0,SUM(Y205:Z205))</f>
        <v>0</v>
      </c>
      <c r="AB205" s="59">
        <f>IF(AA205="0","0",LOOKUP(AA205,{0,25,30,37,45,52,60},{0,1,2,3,"3.5",4,5}))</f>
        <v>0</v>
      </c>
      <c r="AC205" s="64" t="s">
        <v>785</v>
      </c>
      <c r="AD205" s="82">
        <f>IF(ISBLANK(X205)," ",IF(X205="0","0",LOOKUP(X205,{0,1,2,3,"3.5",4,5},{0,0,0,1,"1.5",2,3})))</f>
        <v>0</v>
      </c>
      <c r="AE205" s="77">
        <f t="shared" si="122"/>
        <v>0</v>
      </c>
      <c r="AF205" s="82" t="str">
        <f t="shared" si="129"/>
        <v>F</v>
      </c>
      <c r="AG205" s="85" t="str">
        <f t="shared" si="130"/>
        <v>Fail</v>
      </c>
      <c r="AI205" s="56" t="str">
        <f>IF(F205="0","0",LOOKUP(F205,{0,1,2,3,"3.5",4,5},{"F","D","C","B","A-","A","A+"}))</f>
        <v>A-</v>
      </c>
      <c r="AJ205" s="56" t="str">
        <f>IF(H205="0","0",LOOKUP(H205,{0,1,2,3,"3.5",4,5},{"F","D","C","B","A-","A","A+"}))</f>
        <v>A-</v>
      </c>
      <c r="AK205" s="56" t="str">
        <f>IF(L205="0","0",LOOKUP(L205,{0,1,2,3,"3.5",4,5},{"F","D","C","B","A-","A","A+"}))</f>
        <v>B</v>
      </c>
      <c r="AL205" s="56" t="str">
        <f>IF(P205="0","0",LOOKUP(P205,{0,1,2,3,"3.5",4,5},{"F","D","C","B","A-","A","A+"}))</f>
        <v>F</v>
      </c>
      <c r="AM205" s="56" t="str">
        <f>IF(T205="0","0",LOOKUP(T205,{0,1,2,3,"3.5",4,5},{"F","D","C","B","A-","A","A+"}))</f>
        <v>F</v>
      </c>
      <c r="AN205" s="56" t="str">
        <f>IF(X205="0","0",LOOKUP(X205,{0,1,2,3,"3.5",4,5},{"F","D","C","B","A-","A","A+"}))</f>
        <v>F</v>
      </c>
      <c r="AO205" s="56" t="str">
        <f>IF(AB205="0","0",LOOKUP(AB205,{0,1,2,3,"3.5",4,5},{"F","D","C","B","A-","A","A+"}))</f>
        <v>F</v>
      </c>
      <c r="AP205" s="57">
        <f t="shared" ref="AP205:AP250" si="138" xml:space="preserve"> SUM(E205+G205+K205+O205+S205+W205+AA205)</f>
        <v>164</v>
      </c>
    </row>
    <row r="206" spans="1:42" x14ac:dyDescent="0.25">
      <c r="A206" s="86">
        <v>1209</v>
      </c>
      <c r="B206" s="87" t="s">
        <v>290</v>
      </c>
      <c r="C206" s="59">
        <v>41</v>
      </c>
      <c r="D206" s="59">
        <v>18</v>
      </c>
      <c r="E206" s="62">
        <f t="shared" si="132"/>
        <v>59</v>
      </c>
      <c r="F206" s="62">
        <f>IF(E206="0","0",LOOKUP(E206,{0,33,40,50,60,70,80},{0,1,2,3,"3.5",4,5}))</f>
        <v>3</v>
      </c>
      <c r="G206" s="59">
        <v>61</v>
      </c>
      <c r="H206" s="62" t="str">
        <f>IF(G206="0","0",LOOKUP(G206,{0,33,40,50,60,70,80},{0,1,2,3,"3.5",4,5}))</f>
        <v>3.5</v>
      </c>
      <c r="I206" s="59">
        <v>22</v>
      </c>
      <c r="J206" s="59">
        <v>10</v>
      </c>
      <c r="K206" s="62">
        <f t="shared" si="133"/>
        <v>32</v>
      </c>
      <c r="L206" s="62">
        <f>IF(K206="0","0",LOOKUP(K206,{0,25,30,37,45,52,60},{0,1,2,3,"3.5",4,5}))</f>
        <v>2</v>
      </c>
      <c r="M206" s="59">
        <v>12</v>
      </c>
      <c r="N206" s="59">
        <v>9</v>
      </c>
      <c r="O206" s="59">
        <f t="shared" si="134"/>
        <v>0</v>
      </c>
      <c r="P206" s="59">
        <f>IF(O206="0","0",LOOKUP(O206,{0,25,30,37,45,52,60},{0,1,2,3,"3.5",4,5}))</f>
        <v>0</v>
      </c>
      <c r="Q206" s="59">
        <v>24</v>
      </c>
      <c r="R206" s="59">
        <v>9</v>
      </c>
      <c r="S206" s="59">
        <f t="shared" si="135"/>
        <v>33</v>
      </c>
      <c r="T206" s="59">
        <f>IF(S206="0","0",LOOKUP(S206,{0,25,30,37,45,52,60},{0,1,2,3,"3.5",4,5}))</f>
        <v>2</v>
      </c>
      <c r="U206" s="79">
        <v>2</v>
      </c>
      <c r="V206" s="79">
        <v>5</v>
      </c>
      <c r="W206" s="59">
        <f t="shared" si="136"/>
        <v>0</v>
      </c>
      <c r="X206" s="59">
        <f>IF(W206="0","0",LOOKUP(W206,{0,25,30,37,45,52,60},{0,1,2,3,"3.5",4,5}))</f>
        <v>0</v>
      </c>
      <c r="Y206" s="59">
        <v>12</v>
      </c>
      <c r="Z206" s="59">
        <v>9</v>
      </c>
      <c r="AA206" s="59">
        <f t="shared" si="137"/>
        <v>0</v>
      </c>
      <c r="AB206" s="59">
        <f>IF(AA206="0","0",LOOKUP(AA206,{0,25,30,37,45,52,60},{0,1,2,3,"3.5",4,5}))</f>
        <v>0</v>
      </c>
      <c r="AC206" s="64" t="s">
        <v>785</v>
      </c>
      <c r="AD206" s="82">
        <f>IF(ISBLANK(X206)," ",IF(X206="0","0",LOOKUP(X206,{0,1,2,3,"3.5",4,5},{0,0,0,1,"1.5",2,3})))</f>
        <v>0</v>
      </c>
      <c r="AE206" s="77">
        <f t="shared" si="122"/>
        <v>0</v>
      </c>
      <c r="AF206" s="82" t="str">
        <f t="shared" si="129"/>
        <v>F</v>
      </c>
      <c r="AG206" s="85" t="str">
        <f t="shared" si="130"/>
        <v>Fail</v>
      </c>
      <c r="AI206" s="56" t="str">
        <f>IF(F206="0","0",LOOKUP(F206,{0,1,2,3,"3.5",4,5},{"F","D","C","B","A-","A","A+"}))</f>
        <v>B</v>
      </c>
      <c r="AJ206" s="56" t="str">
        <f>IF(H206="0","0",LOOKUP(H206,{0,1,2,3,"3.5",4,5},{"F","D","C","B","A-","A","A+"}))</f>
        <v>A-</v>
      </c>
      <c r="AK206" s="56" t="str">
        <f>IF(L206="0","0",LOOKUP(L206,{0,1,2,3,"3.5",4,5},{"F","D","C","B","A-","A","A+"}))</f>
        <v>C</v>
      </c>
      <c r="AL206" s="56" t="str">
        <f>IF(P206="0","0",LOOKUP(P206,{0,1,2,3,"3.5",4,5},{"F","D","C","B","A-","A","A+"}))</f>
        <v>F</v>
      </c>
      <c r="AM206" s="56" t="str">
        <f>IF(T206="0","0",LOOKUP(T206,{0,1,2,3,"3.5",4,5},{"F","D","C","B","A-","A","A+"}))</f>
        <v>C</v>
      </c>
      <c r="AN206" s="56" t="str">
        <f>IF(X206="0","0",LOOKUP(X206,{0,1,2,3,"3.5",4,5},{"F","D","C","B","A-","A","A+"}))</f>
        <v>F</v>
      </c>
      <c r="AO206" s="56" t="str">
        <f>IF(AB206="0","0",LOOKUP(AB206,{0,1,2,3,"3.5",4,5},{"F","D","C","B","A-","A","A+"}))</f>
        <v>F</v>
      </c>
      <c r="AP206" s="57">
        <f t="shared" si="138"/>
        <v>185</v>
      </c>
    </row>
    <row r="207" spans="1:42" x14ac:dyDescent="0.25">
      <c r="A207" s="86">
        <v>1210</v>
      </c>
      <c r="B207" s="87" t="s">
        <v>99</v>
      </c>
      <c r="C207" s="79">
        <v>0</v>
      </c>
      <c r="D207" s="79">
        <v>0</v>
      </c>
      <c r="E207" s="62">
        <f t="shared" si="132"/>
        <v>0</v>
      </c>
      <c r="F207" s="62">
        <f>IF(E207="0","0",LOOKUP(E207,{0,33,40,50,60,70,80},{0,1,2,3,"3.5",4,5}))</f>
        <v>0</v>
      </c>
      <c r="G207" s="59">
        <v>0</v>
      </c>
      <c r="H207" s="62">
        <f>IF(G207="0","0",LOOKUP(G207,{0,33,40,50,60,70,80},{0,1,2,3,"3.5",4,5}))</f>
        <v>0</v>
      </c>
      <c r="I207" s="59">
        <v>0</v>
      </c>
      <c r="J207" s="59">
        <v>0</v>
      </c>
      <c r="K207" s="62">
        <f t="shared" si="133"/>
        <v>0</v>
      </c>
      <c r="L207" s="62">
        <f>IF(K207="0","0",LOOKUP(K207,{0,25,30,37,45,52,60},{0,1,2,3,"3.5",4,5}))</f>
        <v>0</v>
      </c>
      <c r="M207" s="79">
        <v>0</v>
      </c>
      <c r="N207" s="79">
        <v>0</v>
      </c>
      <c r="O207" s="59">
        <f t="shared" si="134"/>
        <v>0</v>
      </c>
      <c r="P207" s="59">
        <f>IF(O207="0","0",LOOKUP(O207,{0,25,30,37,45,52,60},{0,1,2,3,"3.5",4,5}))</f>
        <v>0</v>
      </c>
      <c r="Q207" s="78">
        <v>0</v>
      </c>
      <c r="R207" s="78">
        <v>0</v>
      </c>
      <c r="S207" s="59">
        <f t="shared" si="135"/>
        <v>0</v>
      </c>
      <c r="T207" s="59">
        <f>IF(S207="0","0",LOOKUP(S207,{0,25,30,37,45,52,60},{0,1,2,3,"3.5",4,5}))</f>
        <v>0</v>
      </c>
      <c r="U207" s="79">
        <v>0</v>
      </c>
      <c r="V207" s="79">
        <v>0</v>
      </c>
      <c r="W207" s="59">
        <f t="shared" si="136"/>
        <v>0</v>
      </c>
      <c r="X207" s="59">
        <f>IF(W207="0","0",LOOKUP(W207,{0,25,30,37,45,52,60},{0,1,2,3,"3.5",4,5}))</f>
        <v>0</v>
      </c>
      <c r="Y207" s="79">
        <v>0</v>
      </c>
      <c r="Z207" s="79">
        <v>0</v>
      </c>
      <c r="AA207" s="59">
        <f t="shared" si="137"/>
        <v>0</v>
      </c>
      <c r="AB207" s="59">
        <f>IF(AA207="0","0",LOOKUP(AA207,{0,25,30,37,45,52,60},{0,1,2,3,"3.5",4,5}))</f>
        <v>0</v>
      </c>
      <c r="AC207" s="64" t="s">
        <v>785</v>
      </c>
      <c r="AD207" s="82">
        <f>IF(ISBLANK(X207)," ",IF(X207="0","0",LOOKUP(X207,{0,1,2,3,"3.5",4,5},{0,0,0,1,"1.5",2,3})))</f>
        <v>0</v>
      </c>
      <c r="AE207" s="77">
        <f t="shared" si="122"/>
        <v>0</v>
      </c>
      <c r="AF207" s="82" t="str">
        <f t="shared" si="129"/>
        <v>F</v>
      </c>
      <c r="AG207" s="85" t="str">
        <f t="shared" si="130"/>
        <v>Fail</v>
      </c>
      <c r="AI207" s="56" t="str">
        <f>IF(F207="0","0",LOOKUP(F207,{0,1,2,3,"3.5",4,5},{"F","D","C","B","A-","A","A+"}))</f>
        <v>F</v>
      </c>
      <c r="AJ207" s="56" t="str">
        <f>IF(H207="0","0",LOOKUP(H207,{0,1,2,3,"3.5",4,5},{"F","D","C","B","A-","A","A+"}))</f>
        <v>F</v>
      </c>
      <c r="AK207" s="56" t="str">
        <f>IF(L207="0","0",LOOKUP(L207,{0,1,2,3,"3.5",4,5},{"F","D","C","B","A-","A","A+"}))</f>
        <v>F</v>
      </c>
      <c r="AL207" s="56" t="str">
        <f>IF(P207="0","0",LOOKUP(P207,{0,1,2,3,"3.5",4,5},{"F","D","C","B","A-","A","A+"}))</f>
        <v>F</v>
      </c>
      <c r="AM207" s="56" t="str">
        <f>IF(T207="0","0",LOOKUP(T207,{0,1,2,3,"3.5",4,5},{"F","D","C","B","A-","A","A+"}))</f>
        <v>F</v>
      </c>
      <c r="AN207" s="56" t="str">
        <f>IF(X207="0","0",LOOKUP(X207,{0,1,2,3,"3.5",4,5},{"F","D","C","B","A-","A","A+"}))</f>
        <v>F</v>
      </c>
      <c r="AO207" s="56" t="str">
        <f>IF(AB207="0","0",LOOKUP(AB207,{0,1,2,3,"3.5",4,5},{"F","D","C","B","A-","A","A+"}))</f>
        <v>F</v>
      </c>
      <c r="AP207" s="57">
        <f t="shared" si="138"/>
        <v>0</v>
      </c>
    </row>
    <row r="208" spans="1:42" x14ac:dyDescent="0.25">
      <c r="A208" s="86">
        <v>1211</v>
      </c>
      <c r="B208" s="87" t="s">
        <v>291</v>
      </c>
      <c r="C208" s="59">
        <v>31</v>
      </c>
      <c r="D208" s="59">
        <v>21</v>
      </c>
      <c r="E208" s="62">
        <f t="shared" si="132"/>
        <v>52</v>
      </c>
      <c r="F208" s="62">
        <f>IF(E208="0","0",LOOKUP(E208,{0,33,40,50,60,70,80},{0,1,2,3,"3.5",4,5}))</f>
        <v>3</v>
      </c>
      <c r="G208" s="59">
        <v>64</v>
      </c>
      <c r="H208" s="62" t="str">
        <f>IF(G208="0","0",LOOKUP(G208,{0,33,40,50,60,70,80},{0,1,2,3,"3.5",4,5}))</f>
        <v>3.5</v>
      </c>
      <c r="I208" s="59">
        <v>22</v>
      </c>
      <c r="J208" s="59">
        <v>16</v>
      </c>
      <c r="K208" s="62">
        <f t="shared" si="133"/>
        <v>38</v>
      </c>
      <c r="L208" s="62">
        <f>IF(K208="0","0",LOOKUP(K208,{0,25,30,37,45,52,60},{0,1,2,3,"3.5",4,5}))</f>
        <v>3</v>
      </c>
      <c r="M208" s="59">
        <v>10</v>
      </c>
      <c r="N208" s="59">
        <v>9</v>
      </c>
      <c r="O208" s="59">
        <f t="shared" si="134"/>
        <v>0</v>
      </c>
      <c r="P208" s="59">
        <f>IF(O208="0","0",LOOKUP(O208,{0,25,30,37,45,52,60},{0,1,2,3,"3.5",4,5}))</f>
        <v>0</v>
      </c>
      <c r="Q208" s="59">
        <v>21</v>
      </c>
      <c r="R208" s="59">
        <v>11</v>
      </c>
      <c r="S208" s="59">
        <f t="shared" si="135"/>
        <v>32</v>
      </c>
      <c r="T208" s="59">
        <f>IF(S208="0","0",LOOKUP(S208,{0,25,30,37,45,52,60},{0,1,2,3,"3.5",4,5}))</f>
        <v>2</v>
      </c>
      <c r="U208" s="79">
        <v>8</v>
      </c>
      <c r="V208" s="79">
        <v>11</v>
      </c>
      <c r="W208" s="59">
        <f t="shared" si="136"/>
        <v>0</v>
      </c>
      <c r="X208" s="59">
        <f>IF(W208="0","0",LOOKUP(W208,{0,25,30,37,45,52,60},{0,1,2,3,"3.5",4,5}))</f>
        <v>0</v>
      </c>
      <c r="Y208" s="59">
        <v>9</v>
      </c>
      <c r="Z208" s="59">
        <v>9</v>
      </c>
      <c r="AA208" s="59">
        <f t="shared" si="137"/>
        <v>0</v>
      </c>
      <c r="AB208" s="59">
        <f>IF(AA208="0","0",LOOKUP(AA208,{0,25,30,37,45,52,60},{0,1,2,3,"3.5",4,5}))</f>
        <v>0</v>
      </c>
      <c r="AC208" s="64" t="s">
        <v>785</v>
      </c>
      <c r="AD208" s="82">
        <f>IF(ISBLANK(X208)," ",IF(X208="0","0",LOOKUP(X208,{0,1,2,3,"3.5",4,5},{0,0,0,1,"1.5",2,3})))</f>
        <v>0</v>
      </c>
      <c r="AE208" s="77">
        <f t="shared" si="122"/>
        <v>0</v>
      </c>
      <c r="AF208" s="82" t="str">
        <f t="shared" si="129"/>
        <v>F</v>
      </c>
      <c r="AG208" s="85" t="str">
        <f t="shared" si="130"/>
        <v>Fail</v>
      </c>
      <c r="AI208" s="56" t="str">
        <f>IF(F208="0","0",LOOKUP(F208,{0,1,2,3,"3.5",4,5},{"F","D","C","B","A-","A","A+"}))</f>
        <v>B</v>
      </c>
      <c r="AJ208" s="56" t="str">
        <f>IF(H208="0","0",LOOKUP(H208,{0,1,2,3,"3.5",4,5},{"F","D","C","B","A-","A","A+"}))</f>
        <v>A-</v>
      </c>
      <c r="AK208" s="56" t="str">
        <f>IF(L208="0","0",LOOKUP(L208,{0,1,2,3,"3.5",4,5},{"F","D","C","B","A-","A","A+"}))</f>
        <v>B</v>
      </c>
      <c r="AL208" s="56" t="str">
        <f>IF(P208="0","0",LOOKUP(P208,{0,1,2,3,"3.5",4,5},{"F","D","C","B","A-","A","A+"}))</f>
        <v>F</v>
      </c>
      <c r="AM208" s="56" t="str">
        <f>IF(T208="0","0",LOOKUP(T208,{0,1,2,3,"3.5",4,5},{"F","D","C","B","A-","A","A+"}))</f>
        <v>C</v>
      </c>
      <c r="AN208" s="56" t="str">
        <f>IF(X208="0","0",LOOKUP(X208,{0,1,2,3,"3.5",4,5},{"F","D","C","B","A-","A","A+"}))</f>
        <v>F</v>
      </c>
      <c r="AO208" s="56" t="str">
        <f>IF(AB208="0","0",LOOKUP(AB208,{0,1,2,3,"3.5",4,5},{"F","D","C","B","A-","A","A+"}))</f>
        <v>F</v>
      </c>
      <c r="AP208" s="57">
        <f t="shared" si="138"/>
        <v>186</v>
      </c>
    </row>
    <row r="209" spans="1:42" x14ac:dyDescent="0.25">
      <c r="A209" s="86">
        <v>1212</v>
      </c>
      <c r="B209" s="87" t="s">
        <v>292</v>
      </c>
      <c r="C209" s="59">
        <v>27</v>
      </c>
      <c r="D209" s="59">
        <v>22</v>
      </c>
      <c r="E209" s="62">
        <f t="shared" si="132"/>
        <v>49</v>
      </c>
      <c r="F209" s="62">
        <f>IF(E209="0","0",LOOKUP(E209,{0,33,40,50,60,70,80},{0,1,2,3,"3.5",4,5}))</f>
        <v>2</v>
      </c>
      <c r="G209" s="59">
        <v>47</v>
      </c>
      <c r="H209" s="62">
        <f>IF(G209="0","0",LOOKUP(G209,{0,33,40,50,60,70,80},{0,1,2,3,"3.5",4,5}))</f>
        <v>2</v>
      </c>
      <c r="I209" s="59">
        <v>29</v>
      </c>
      <c r="J209" s="59">
        <v>13</v>
      </c>
      <c r="K209" s="62">
        <f t="shared" si="133"/>
        <v>42</v>
      </c>
      <c r="L209" s="62">
        <f>IF(K209="0","0",LOOKUP(K209,{0,25,30,37,45,52,60},{0,1,2,3,"3.5",4,5}))</f>
        <v>3</v>
      </c>
      <c r="M209" s="59">
        <v>10</v>
      </c>
      <c r="N209" s="59">
        <v>12</v>
      </c>
      <c r="O209" s="59">
        <f t="shared" si="134"/>
        <v>0</v>
      </c>
      <c r="P209" s="59">
        <f>IF(O209="0","0",LOOKUP(O209,{0,25,30,37,45,52,60},{0,1,2,3,"3.5",4,5}))</f>
        <v>0</v>
      </c>
      <c r="Q209" s="59">
        <v>17</v>
      </c>
      <c r="R209" s="59">
        <v>11</v>
      </c>
      <c r="S209" s="59">
        <f t="shared" si="135"/>
        <v>28</v>
      </c>
      <c r="T209" s="59">
        <f>IF(S209="0","0",LOOKUP(S209,{0,25,30,37,45,52,60},{0,1,2,3,"3.5",4,5}))</f>
        <v>1</v>
      </c>
      <c r="U209" s="79">
        <v>0</v>
      </c>
      <c r="V209" s="79">
        <v>0</v>
      </c>
      <c r="W209" s="59">
        <f t="shared" si="136"/>
        <v>0</v>
      </c>
      <c r="X209" s="59">
        <f>IF(W209="0","0",LOOKUP(W209,{0,25,30,37,45,52,60},{0,1,2,3,"3.5",4,5}))</f>
        <v>0</v>
      </c>
      <c r="Y209" s="59">
        <v>13</v>
      </c>
      <c r="Z209" s="59">
        <v>7</v>
      </c>
      <c r="AA209" s="59">
        <f t="shared" si="137"/>
        <v>0</v>
      </c>
      <c r="AB209" s="59">
        <f>IF(AA209="0","0",LOOKUP(AA209,{0,25,30,37,45,52,60},{0,1,2,3,"3.5",4,5}))</f>
        <v>0</v>
      </c>
      <c r="AC209" s="64" t="s">
        <v>785</v>
      </c>
      <c r="AD209" s="82">
        <f>IF(ISBLANK(X209)," ",IF(X209="0","0",LOOKUP(X209,{0,1,2,3,"3.5",4,5},{0,0,0,1,"1.5",2,3})))</f>
        <v>0</v>
      </c>
      <c r="AE209" s="77">
        <f t="shared" si="122"/>
        <v>0</v>
      </c>
      <c r="AF209" s="82" t="str">
        <f t="shared" si="129"/>
        <v>F</v>
      </c>
      <c r="AG209" s="85" t="str">
        <f t="shared" si="130"/>
        <v>Fail</v>
      </c>
      <c r="AI209" s="56" t="str">
        <f>IF(F209="0","0",LOOKUP(F209,{0,1,2,3,"3.5",4,5},{"F","D","C","B","A-","A","A+"}))</f>
        <v>C</v>
      </c>
      <c r="AJ209" s="56" t="str">
        <f>IF(H209="0","0",LOOKUP(H209,{0,1,2,3,"3.5",4,5},{"F","D","C","B","A-","A","A+"}))</f>
        <v>C</v>
      </c>
      <c r="AK209" s="56" t="str">
        <f>IF(L209="0","0",LOOKUP(L209,{0,1,2,3,"3.5",4,5},{"F","D","C","B","A-","A","A+"}))</f>
        <v>B</v>
      </c>
      <c r="AL209" s="56" t="str">
        <f>IF(P209="0","0",LOOKUP(P209,{0,1,2,3,"3.5",4,5},{"F","D","C","B","A-","A","A+"}))</f>
        <v>F</v>
      </c>
      <c r="AM209" s="56" t="str">
        <f>IF(T209="0","0",LOOKUP(T209,{0,1,2,3,"3.5",4,5},{"F","D","C","B","A-","A","A+"}))</f>
        <v>D</v>
      </c>
      <c r="AN209" s="56" t="str">
        <f>IF(X209="0","0",LOOKUP(X209,{0,1,2,3,"3.5",4,5},{"F","D","C","B","A-","A","A+"}))</f>
        <v>F</v>
      </c>
      <c r="AO209" s="56" t="str">
        <f>IF(AB209="0","0",LOOKUP(AB209,{0,1,2,3,"3.5",4,5},{"F","D","C","B","A-","A","A+"}))</f>
        <v>F</v>
      </c>
      <c r="AP209" s="57">
        <f t="shared" si="138"/>
        <v>166</v>
      </c>
    </row>
    <row r="210" spans="1:42" x14ac:dyDescent="0.25">
      <c r="A210" s="86">
        <v>1213</v>
      </c>
      <c r="B210" s="87" t="s">
        <v>293</v>
      </c>
      <c r="C210" s="59">
        <v>40</v>
      </c>
      <c r="D210" s="59">
        <v>23</v>
      </c>
      <c r="E210" s="62">
        <f t="shared" si="132"/>
        <v>63</v>
      </c>
      <c r="F210" s="62" t="str">
        <f>IF(E210="0","0",LOOKUP(E210,{0,33,40,50,60,70,80},{0,1,2,3,"3.5",4,5}))</f>
        <v>3.5</v>
      </c>
      <c r="G210" s="59">
        <v>58</v>
      </c>
      <c r="H210" s="62">
        <f>IF(G210="0","0",LOOKUP(G210,{0,33,40,50,60,70,80},{0,1,2,3,"3.5",4,5}))</f>
        <v>3</v>
      </c>
      <c r="I210" s="59">
        <v>30</v>
      </c>
      <c r="J210" s="59">
        <v>17</v>
      </c>
      <c r="K210" s="62">
        <f t="shared" si="133"/>
        <v>47</v>
      </c>
      <c r="L210" s="62" t="str">
        <f>IF(K210="0","0",LOOKUP(K210,{0,25,30,37,45,52,60},{0,1,2,3,"3.5",4,5}))</f>
        <v>3.5</v>
      </c>
      <c r="M210" s="59">
        <v>20</v>
      </c>
      <c r="N210" s="59">
        <v>14</v>
      </c>
      <c r="O210" s="59">
        <f t="shared" si="134"/>
        <v>34</v>
      </c>
      <c r="P210" s="59">
        <f>IF(O210="0","0",LOOKUP(O210,{0,25,30,37,45,52,60},{0,1,2,3,"3.5",4,5}))</f>
        <v>2</v>
      </c>
      <c r="Q210" s="59">
        <v>21</v>
      </c>
      <c r="R210" s="59">
        <v>16</v>
      </c>
      <c r="S210" s="59">
        <f t="shared" si="135"/>
        <v>37</v>
      </c>
      <c r="T210" s="59">
        <f>IF(S210="0","0",LOOKUP(S210,{0,25,30,37,45,52,60},{0,1,2,3,"3.5",4,5}))</f>
        <v>3</v>
      </c>
      <c r="U210" s="79">
        <v>22</v>
      </c>
      <c r="V210" s="79">
        <v>10</v>
      </c>
      <c r="W210" s="59">
        <f t="shared" si="136"/>
        <v>32</v>
      </c>
      <c r="X210" s="59">
        <f>IF(W210="0","0",LOOKUP(W210,{0,25,30,37,45,52,60},{0,1,2,3,"3.5",4,5}))</f>
        <v>2</v>
      </c>
      <c r="Y210" s="59">
        <v>9</v>
      </c>
      <c r="Z210" s="59"/>
      <c r="AA210" s="59">
        <f t="shared" si="137"/>
        <v>0</v>
      </c>
      <c r="AB210" s="59">
        <f>IF(AA210="0","0",LOOKUP(AA210,{0,25,30,37,45,52,60},{0,1,2,3,"3.5",4,5}))</f>
        <v>0</v>
      </c>
      <c r="AC210" s="64" t="s">
        <v>785</v>
      </c>
      <c r="AD210" s="82">
        <f>IF(ISBLANK(X210)," ",IF(X210="0","0",LOOKUP(X210,{0,1,2,3,"3.5",4,5},{0,0,0,1,"1.5",2,3})))</f>
        <v>0</v>
      </c>
      <c r="AE210" s="77">
        <f t="shared" si="122"/>
        <v>0</v>
      </c>
      <c r="AF210" s="82" t="str">
        <f t="shared" si="129"/>
        <v>F</v>
      </c>
      <c r="AG210" s="85" t="str">
        <f t="shared" si="130"/>
        <v>Fail</v>
      </c>
      <c r="AI210" s="56" t="str">
        <f>IF(F210="0","0",LOOKUP(F210,{0,1,2,3,"3.5",4,5},{"F","D","C","B","A-","A","A+"}))</f>
        <v>A-</v>
      </c>
      <c r="AJ210" s="56" t="str">
        <f>IF(H210="0","0",LOOKUP(H210,{0,1,2,3,"3.5",4,5},{"F","D","C","B","A-","A","A+"}))</f>
        <v>B</v>
      </c>
      <c r="AK210" s="56" t="str">
        <f>IF(L210="0","0",LOOKUP(L210,{0,1,2,3,"3.5",4,5},{"F","D","C","B","A-","A","A+"}))</f>
        <v>A-</v>
      </c>
      <c r="AL210" s="56" t="str">
        <f>IF(P210="0","0",LOOKUP(P210,{0,1,2,3,"3.5",4,5},{"F","D","C","B","A-","A","A+"}))</f>
        <v>C</v>
      </c>
      <c r="AM210" s="56" t="str">
        <f>IF(T210="0","0",LOOKUP(T210,{0,1,2,3,"3.5",4,5},{"F","D","C","B","A-","A","A+"}))</f>
        <v>B</v>
      </c>
      <c r="AN210" s="56" t="str">
        <f>IF(X210="0","0",LOOKUP(X210,{0,1,2,3,"3.5",4,5},{"F","D","C","B","A-","A","A+"}))</f>
        <v>C</v>
      </c>
      <c r="AO210" s="56" t="str">
        <f>IF(AB210="0","0",LOOKUP(AB210,{0,1,2,3,"3.5",4,5},{"F","D","C","B","A-","A","A+"}))</f>
        <v>F</v>
      </c>
      <c r="AP210" s="57">
        <f t="shared" si="138"/>
        <v>271</v>
      </c>
    </row>
    <row r="211" spans="1:42" x14ac:dyDescent="0.25">
      <c r="A211" s="86">
        <v>1214</v>
      </c>
      <c r="B211" s="87" t="s">
        <v>294</v>
      </c>
      <c r="C211" s="59">
        <v>40</v>
      </c>
      <c r="D211" s="59">
        <v>20</v>
      </c>
      <c r="E211" s="62">
        <f t="shared" si="132"/>
        <v>60</v>
      </c>
      <c r="F211" s="62" t="str">
        <f>IF(E211="0","0",LOOKUP(E211,{0,33,40,50,60,70,80},{0,1,2,3,"3.5",4,5}))</f>
        <v>3.5</v>
      </c>
      <c r="G211" s="59">
        <v>52</v>
      </c>
      <c r="H211" s="62">
        <f>IF(G211="0","0",LOOKUP(G211,{0,33,40,50,60,70,80},{0,1,2,3,"3.5",4,5}))</f>
        <v>3</v>
      </c>
      <c r="I211" s="59">
        <v>28</v>
      </c>
      <c r="J211" s="59">
        <v>15</v>
      </c>
      <c r="K211" s="62">
        <f t="shared" si="133"/>
        <v>43</v>
      </c>
      <c r="L211" s="62">
        <f>IF(K211="0","0",LOOKUP(K211,{0,25,30,37,45,52,60},{0,1,2,3,"3.5",4,5}))</f>
        <v>3</v>
      </c>
      <c r="M211" s="59">
        <v>15</v>
      </c>
      <c r="N211" s="59">
        <v>10</v>
      </c>
      <c r="O211" s="59">
        <f t="shared" si="134"/>
        <v>25</v>
      </c>
      <c r="P211" s="59">
        <f>IF(O211="0","0",LOOKUP(O211,{0,25,30,37,45,52,60},{0,1,2,3,"3.5",4,5}))</f>
        <v>1</v>
      </c>
      <c r="Q211" s="59">
        <v>19</v>
      </c>
      <c r="R211" s="59">
        <v>9</v>
      </c>
      <c r="S211" s="59">
        <f t="shared" si="135"/>
        <v>28</v>
      </c>
      <c r="T211" s="59">
        <f>IF(S211="0","0",LOOKUP(S211,{0,25,30,37,45,52,60},{0,1,2,3,"3.5",4,5}))</f>
        <v>1</v>
      </c>
      <c r="U211" s="79">
        <v>0</v>
      </c>
      <c r="V211" s="79">
        <v>0</v>
      </c>
      <c r="W211" s="59">
        <f t="shared" si="136"/>
        <v>0</v>
      </c>
      <c r="X211" s="59">
        <f>IF(W211="0","0",LOOKUP(W211,{0,25,30,37,45,52,60},{0,1,2,3,"3.5",4,5}))</f>
        <v>0</v>
      </c>
      <c r="Y211" s="59">
        <v>9</v>
      </c>
      <c r="Z211" s="59">
        <v>9</v>
      </c>
      <c r="AA211" s="59">
        <f t="shared" si="137"/>
        <v>0</v>
      </c>
      <c r="AB211" s="59">
        <f>IF(AA211="0","0",LOOKUP(AA211,{0,25,30,37,45,52,60},{0,1,2,3,"3.5",4,5}))</f>
        <v>0</v>
      </c>
      <c r="AC211" s="64" t="s">
        <v>785</v>
      </c>
      <c r="AD211" s="82">
        <f>IF(ISBLANK(X211)," ",IF(X211="0","0",LOOKUP(X211,{0,1,2,3,"3.5",4,5},{0,0,0,1,"1.5",2,3})))</f>
        <v>0</v>
      </c>
      <c r="AE211" s="77">
        <f t="shared" si="122"/>
        <v>0</v>
      </c>
      <c r="AF211" s="82" t="str">
        <f t="shared" si="129"/>
        <v>F</v>
      </c>
      <c r="AG211" s="85" t="str">
        <f t="shared" si="130"/>
        <v>Fail</v>
      </c>
      <c r="AI211" s="56" t="str">
        <f>IF(F211="0","0",LOOKUP(F211,{0,1,2,3,"3.5",4,5},{"F","D","C","B","A-","A","A+"}))</f>
        <v>A-</v>
      </c>
      <c r="AJ211" s="56" t="str">
        <f>IF(H211="0","0",LOOKUP(H211,{0,1,2,3,"3.5",4,5},{"F","D","C","B","A-","A","A+"}))</f>
        <v>B</v>
      </c>
      <c r="AK211" s="56" t="str">
        <f>IF(L211="0","0",LOOKUP(L211,{0,1,2,3,"3.5",4,5},{"F","D","C","B","A-","A","A+"}))</f>
        <v>B</v>
      </c>
      <c r="AL211" s="56" t="str">
        <f>IF(P211="0","0",LOOKUP(P211,{0,1,2,3,"3.5",4,5},{"F","D","C","B","A-","A","A+"}))</f>
        <v>D</v>
      </c>
      <c r="AM211" s="56" t="str">
        <f>IF(T211="0","0",LOOKUP(T211,{0,1,2,3,"3.5",4,5},{"F","D","C","B","A-","A","A+"}))</f>
        <v>D</v>
      </c>
      <c r="AN211" s="56" t="str">
        <f>IF(X211="0","0",LOOKUP(X211,{0,1,2,3,"3.5",4,5},{"F","D","C","B","A-","A","A+"}))</f>
        <v>F</v>
      </c>
      <c r="AO211" s="56" t="str">
        <f>IF(AB211="0","0",LOOKUP(AB211,{0,1,2,3,"3.5",4,5},{"F","D","C","B","A-","A","A+"}))</f>
        <v>F</v>
      </c>
      <c r="AP211" s="57">
        <f t="shared" si="138"/>
        <v>208</v>
      </c>
    </row>
    <row r="212" spans="1:42" x14ac:dyDescent="0.25">
      <c r="A212" s="86">
        <v>1215</v>
      </c>
      <c r="B212" s="87" t="s">
        <v>295</v>
      </c>
      <c r="C212" s="79">
        <v>0</v>
      </c>
      <c r="D212" s="79">
        <v>0</v>
      </c>
      <c r="E212" s="62">
        <f t="shared" si="132"/>
        <v>0</v>
      </c>
      <c r="F212" s="62">
        <f>IF(E212="0","0",LOOKUP(E212,{0,33,40,50,60,70,80},{0,1,2,3,"3.5",4,5}))</f>
        <v>0</v>
      </c>
      <c r="G212" s="59">
        <v>52</v>
      </c>
      <c r="H212" s="62">
        <f>IF(G212="0","0",LOOKUP(G212,{0,33,40,50,60,70,80},{0,1,2,3,"3.5",4,5}))</f>
        <v>3</v>
      </c>
      <c r="I212" s="59">
        <v>28</v>
      </c>
      <c r="J212" s="59">
        <v>15</v>
      </c>
      <c r="K212" s="62">
        <f t="shared" si="133"/>
        <v>43</v>
      </c>
      <c r="L212" s="62">
        <f>IF(K212="0","0",LOOKUP(K212,{0,25,30,37,45,52,60},{0,1,2,3,"3.5",4,5}))</f>
        <v>3</v>
      </c>
      <c r="M212" s="59">
        <v>15</v>
      </c>
      <c r="N212" s="59">
        <v>11</v>
      </c>
      <c r="O212" s="59">
        <f t="shared" si="134"/>
        <v>26</v>
      </c>
      <c r="P212" s="59">
        <f>IF(O212="0","0",LOOKUP(O212,{0,25,30,37,45,52,60},{0,1,2,3,"3.5",4,5}))</f>
        <v>1</v>
      </c>
      <c r="Q212" s="78">
        <v>0</v>
      </c>
      <c r="R212" s="78">
        <v>0</v>
      </c>
      <c r="S212" s="59">
        <f t="shared" si="135"/>
        <v>0</v>
      </c>
      <c r="T212" s="59">
        <f>IF(S212="0","0",LOOKUP(S212,{0,25,30,37,45,52,60},{0,1,2,3,"3.5",4,5}))</f>
        <v>0</v>
      </c>
      <c r="U212" s="59">
        <v>0</v>
      </c>
      <c r="V212" s="59">
        <v>6</v>
      </c>
      <c r="W212" s="59">
        <f t="shared" si="136"/>
        <v>0</v>
      </c>
      <c r="X212" s="59">
        <f>IF(W212="0","0",LOOKUP(W212,{0,25,30,37,45,52,60},{0,1,2,3,"3.5",4,5}))</f>
        <v>0</v>
      </c>
      <c r="Y212" s="59">
        <v>11</v>
      </c>
      <c r="Z212" s="59">
        <v>12</v>
      </c>
      <c r="AA212" s="59">
        <f t="shared" si="137"/>
        <v>0</v>
      </c>
      <c r="AB212" s="59">
        <f>IF(AA212="0","0",LOOKUP(AA212,{0,25,30,37,45,52,60},{0,1,2,3,"3.5",4,5}))</f>
        <v>0</v>
      </c>
      <c r="AC212" s="64" t="s">
        <v>785</v>
      </c>
      <c r="AD212" s="82">
        <f>IF(ISBLANK(X212)," ",IF(X212="0","0",LOOKUP(X212,{0,1,2,3,"3.5",4,5},{0,0,0,1,"1.5",2,3})))</f>
        <v>0</v>
      </c>
      <c r="AE212" s="77">
        <f t="shared" si="122"/>
        <v>0</v>
      </c>
      <c r="AF212" s="82" t="str">
        <f t="shared" si="129"/>
        <v>F</v>
      </c>
      <c r="AG212" s="85" t="str">
        <f t="shared" si="130"/>
        <v>Fail</v>
      </c>
      <c r="AI212" s="56" t="str">
        <f>IF(F212="0","0",LOOKUP(F212,{0,1,2,3,"3.5",4,5},{"F","D","C","B","A-","A","A+"}))</f>
        <v>F</v>
      </c>
      <c r="AJ212" s="56" t="str">
        <f>IF(H212="0","0",LOOKUP(H212,{0,1,2,3,"3.5",4,5},{"F","D","C","B","A-","A","A+"}))</f>
        <v>B</v>
      </c>
      <c r="AK212" s="56" t="str">
        <f>IF(L212="0","0",LOOKUP(L212,{0,1,2,3,"3.5",4,5},{"F","D","C","B","A-","A","A+"}))</f>
        <v>B</v>
      </c>
      <c r="AL212" s="56" t="str">
        <f>IF(P212="0","0",LOOKUP(P212,{0,1,2,3,"3.5",4,5},{"F","D","C","B","A-","A","A+"}))</f>
        <v>D</v>
      </c>
      <c r="AM212" s="56" t="str">
        <f>IF(T212="0","0",LOOKUP(T212,{0,1,2,3,"3.5",4,5},{"F","D","C","B","A-","A","A+"}))</f>
        <v>F</v>
      </c>
      <c r="AN212" s="56" t="str">
        <f>IF(X212="0","0",LOOKUP(X212,{0,1,2,3,"3.5",4,5},{"F","D","C","B","A-","A","A+"}))</f>
        <v>F</v>
      </c>
      <c r="AO212" s="56" t="str">
        <f>IF(AB212="0","0",LOOKUP(AB212,{0,1,2,3,"3.5",4,5},{"F","D","C","B","A-","A","A+"}))</f>
        <v>F</v>
      </c>
      <c r="AP212" s="57">
        <f t="shared" si="138"/>
        <v>121</v>
      </c>
    </row>
    <row r="213" spans="1:42" x14ac:dyDescent="0.25">
      <c r="A213" s="86">
        <v>1216</v>
      </c>
      <c r="B213" s="87" t="s">
        <v>296</v>
      </c>
      <c r="C213" s="59">
        <v>37</v>
      </c>
      <c r="D213" s="59">
        <v>20</v>
      </c>
      <c r="E213" s="62">
        <f t="shared" si="132"/>
        <v>57</v>
      </c>
      <c r="F213" s="62">
        <f>IF(E213="0","0",LOOKUP(E213,{0,33,40,50,60,70,80},{0,1,2,3,"3.5",4,5}))</f>
        <v>3</v>
      </c>
      <c r="G213" s="59">
        <v>66</v>
      </c>
      <c r="H213" s="62" t="str">
        <f>IF(G213="0","0",LOOKUP(G213,{0,33,40,50,60,70,80},{0,1,2,3,"3.5",4,5}))</f>
        <v>3.5</v>
      </c>
      <c r="I213" s="59">
        <v>32</v>
      </c>
      <c r="J213" s="59">
        <v>18</v>
      </c>
      <c r="K213" s="62">
        <f t="shared" si="133"/>
        <v>50</v>
      </c>
      <c r="L213" s="62" t="str">
        <f>IF(K213="0","0",LOOKUP(K213,{0,25,30,37,45,52,60},{0,1,2,3,"3.5",4,5}))</f>
        <v>3.5</v>
      </c>
      <c r="M213" s="59">
        <v>24</v>
      </c>
      <c r="N213" s="59">
        <v>8</v>
      </c>
      <c r="O213" s="59">
        <f t="shared" si="134"/>
        <v>32</v>
      </c>
      <c r="P213" s="59">
        <f>IF(O213="0","0",LOOKUP(O213,{0,25,30,37,45,52,60},{0,1,2,3,"3.5",4,5}))</f>
        <v>2</v>
      </c>
      <c r="Q213" s="59">
        <v>29</v>
      </c>
      <c r="R213" s="59">
        <v>10</v>
      </c>
      <c r="S213" s="59">
        <f t="shared" si="135"/>
        <v>39</v>
      </c>
      <c r="T213" s="59">
        <f>IF(S213="0","0",LOOKUP(S213,{0,25,30,37,45,52,60},{0,1,2,3,"3.5",4,5}))</f>
        <v>3</v>
      </c>
      <c r="U213" s="79">
        <v>6</v>
      </c>
      <c r="V213" s="79">
        <v>7</v>
      </c>
      <c r="W213" s="59">
        <f t="shared" si="136"/>
        <v>0</v>
      </c>
      <c r="X213" s="59">
        <f>IF(W213="0","0",LOOKUP(W213,{0,25,30,37,45,52,60},{0,1,2,3,"3.5",4,5}))</f>
        <v>0</v>
      </c>
      <c r="Y213" s="59">
        <v>18</v>
      </c>
      <c r="Z213" s="59">
        <v>7</v>
      </c>
      <c r="AA213" s="59">
        <f t="shared" si="137"/>
        <v>0</v>
      </c>
      <c r="AB213" s="59">
        <f>IF(AA213="0","0",LOOKUP(AA213,{0,25,30,37,45,52,60},{0,1,2,3,"3.5",4,5}))</f>
        <v>0</v>
      </c>
      <c r="AC213" s="64" t="s">
        <v>785</v>
      </c>
      <c r="AD213" s="82">
        <f>IF(ISBLANK(X213)," ",IF(X213="0","0",LOOKUP(X213,{0,1,2,3,"3.5",4,5},{0,0,0,1,"1.5",2,3})))</f>
        <v>0</v>
      </c>
      <c r="AE213" s="77">
        <f t="shared" si="122"/>
        <v>0</v>
      </c>
      <c r="AF213" s="82" t="str">
        <f t="shared" si="129"/>
        <v>F</v>
      </c>
      <c r="AG213" s="85" t="str">
        <f t="shared" si="130"/>
        <v>Fail</v>
      </c>
      <c r="AI213" s="56" t="str">
        <f>IF(F213="0","0",LOOKUP(F213,{0,1,2,3,"3.5",4,5},{"F","D","C","B","A-","A","A+"}))</f>
        <v>B</v>
      </c>
      <c r="AJ213" s="56" t="str">
        <f>IF(H213="0","0",LOOKUP(H213,{0,1,2,3,"3.5",4,5},{"F","D","C","B","A-","A","A+"}))</f>
        <v>A-</v>
      </c>
      <c r="AK213" s="56" t="str">
        <f>IF(L213="0","0",LOOKUP(L213,{0,1,2,3,"3.5",4,5},{"F","D","C","B","A-","A","A+"}))</f>
        <v>A-</v>
      </c>
      <c r="AL213" s="56" t="str">
        <f>IF(P213="0","0",LOOKUP(P213,{0,1,2,3,"3.5",4,5},{"F","D","C","B","A-","A","A+"}))</f>
        <v>C</v>
      </c>
      <c r="AM213" s="56" t="str">
        <f>IF(T213="0","0",LOOKUP(T213,{0,1,2,3,"3.5",4,5},{"F","D","C","B","A-","A","A+"}))</f>
        <v>B</v>
      </c>
      <c r="AN213" s="56" t="str">
        <f>IF(X213="0","0",LOOKUP(X213,{0,1,2,3,"3.5",4,5},{"F","D","C","B","A-","A","A+"}))</f>
        <v>F</v>
      </c>
      <c r="AO213" s="56" t="str">
        <f>IF(AB213="0","0",LOOKUP(AB213,{0,1,2,3,"3.5",4,5},{"F","D","C","B","A-","A","A+"}))</f>
        <v>F</v>
      </c>
      <c r="AP213" s="57">
        <f t="shared" si="138"/>
        <v>244</v>
      </c>
    </row>
    <row r="214" spans="1:42" x14ac:dyDescent="0.25">
      <c r="A214" s="86">
        <v>1217</v>
      </c>
      <c r="B214" s="87" t="s">
        <v>297</v>
      </c>
      <c r="C214" s="59">
        <v>38</v>
      </c>
      <c r="D214" s="59">
        <v>14</v>
      </c>
      <c r="E214" s="62">
        <f t="shared" si="132"/>
        <v>52</v>
      </c>
      <c r="F214" s="62">
        <f>IF(E214="0","0",LOOKUP(E214,{0,33,40,50,60,70,80},{0,1,2,3,"3.5",4,5}))</f>
        <v>3</v>
      </c>
      <c r="G214" s="59">
        <v>57</v>
      </c>
      <c r="H214" s="62">
        <f>IF(G214="0","0",LOOKUP(G214,{0,33,40,50,60,70,80},{0,1,2,3,"3.5",4,5}))</f>
        <v>3</v>
      </c>
      <c r="I214" s="59">
        <v>30</v>
      </c>
      <c r="J214" s="59">
        <v>16</v>
      </c>
      <c r="K214" s="62">
        <f t="shared" si="133"/>
        <v>46</v>
      </c>
      <c r="L214" s="62" t="str">
        <f>IF(K214="0","0",LOOKUP(K214,{0,25,30,37,45,52,60},{0,1,2,3,"3.5",4,5}))</f>
        <v>3.5</v>
      </c>
      <c r="M214" s="59">
        <v>15</v>
      </c>
      <c r="N214" s="59">
        <v>6</v>
      </c>
      <c r="O214" s="59">
        <f t="shared" si="134"/>
        <v>0</v>
      </c>
      <c r="P214" s="59">
        <f>IF(O214="0","0",LOOKUP(O214,{0,25,30,37,45,52,60},{0,1,2,3,"3.5",4,5}))</f>
        <v>0</v>
      </c>
      <c r="Q214" s="78">
        <v>0</v>
      </c>
      <c r="R214" s="78">
        <v>0</v>
      </c>
      <c r="S214" s="59">
        <f t="shared" si="135"/>
        <v>0</v>
      </c>
      <c r="T214" s="59">
        <f>IF(S214="0","0",LOOKUP(S214,{0,25,30,37,45,52,60},{0,1,2,3,"3.5",4,5}))</f>
        <v>0</v>
      </c>
      <c r="U214" s="79">
        <v>0</v>
      </c>
      <c r="V214" s="79">
        <v>0</v>
      </c>
      <c r="W214" s="59">
        <f t="shared" si="136"/>
        <v>0</v>
      </c>
      <c r="X214" s="59">
        <f>IF(W214="0","0",LOOKUP(W214,{0,25,30,37,45,52,60},{0,1,2,3,"3.5",4,5}))</f>
        <v>0</v>
      </c>
      <c r="Y214" s="59">
        <v>0</v>
      </c>
      <c r="Z214" s="59">
        <v>0</v>
      </c>
      <c r="AA214" s="59">
        <f t="shared" si="137"/>
        <v>0</v>
      </c>
      <c r="AB214" s="59">
        <f>IF(AA214="0","0",LOOKUP(AA214,{0,25,30,37,45,52,60},{0,1,2,3,"3.5",4,5}))</f>
        <v>0</v>
      </c>
      <c r="AC214" s="64" t="s">
        <v>785</v>
      </c>
      <c r="AD214" s="82">
        <f>IF(ISBLANK(X214)," ",IF(X214="0","0",LOOKUP(X214,{0,1,2,3,"3.5",4,5},{0,0,0,1,"1.5",2,3})))</f>
        <v>0</v>
      </c>
      <c r="AE214" s="77">
        <f t="shared" si="122"/>
        <v>0</v>
      </c>
      <c r="AF214" s="82" t="str">
        <f t="shared" si="129"/>
        <v>F</v>
      </c>
      <c r="AG214" s="85" t="str">
        <f t="shared" si="130"/>
        <v>Fail</v>
      </c>
      <c r="AI214" s="56" t="str">
        <f>IF(F214="0","0",LOOKUP(F214,{0,1,2,3,"3.5",4,5},{"F","D","C","B","A-","A","A+"}))</f>
        <v>B</v>
      </c>
      <c r="AJ214" s="56" t="str">
        <f>IF(H214="0","0",LOOKUP(H214,{0,1,2,3,"3.5",4,5},{"F","D","C","B","A-","A","A+"}))</f>
        <v>B</v>
      </c>
      <c r="AK214" s="56" t="str">
        <f>IF(L214="0","0",LOOKUP(L214,{0,1,2,3,"3.5",4,5},{"F","D","C","B","A-","A","A+"}))</f>
        <v>A-</v>
      </c>
      <c r="AL214" s="56" t="str">
        <f>IF(P214="0","0",LOOKUP(P214,{0,1,2,3,"3.5",4,5},{"F","D","C","B","A-","A","A+"}))</f>
        <v>F</v>
      </c>
      <c r="AM214" s="56" t="str">
        <f>IF(T214="0","0",LOOKUP(T214,{0,1,2,3,"3.5",4,5},{"F","D","C","B","A-","A","A+"}))</f>
        <v>F</v>
      </c>
      <c r="AN214" s="56" t="str">
        <f>IF(X214="0","0",LOOKUP(X214,{0,1,2,3,"3.5",4,5},{"F","D","C","B","A-","A","A+"}))</f>
        <v>F</v>
      </c>
      <c r="AO214" s="56" t="str">
        <f>IF(AB214="0","0",LOOKUP(AB214,{0,1,2,3,"3.5",4,5},{"F","D","C","B","A-","A","A+"}))</f>
        <v>F</v>
      </c>
      <c r="AP214" s="57">
        <f t="shared" si="138"/>
        <v>155</v>
      </c>
    </row>
    <row r="215" spans="1:42" x14ac:dyDescent="0.25">
      <c r="A215" s="86">
        <v>1218</v>
      </c>
      <c r="B215" s="87" t="s">
        <v>298</v>
      </c>
      <c r="C215" s="59">
        <v>39</v>
      </c>
      <c r="D215" s="59">
        <v>23</v>
      </c>
      <c r="E215" s="62">
        <f t="shared" si="132"/>
        <v>62</v>
      </c>
      <c r="F215" s="62" t="str">
        <f>IF(E215="0","0",LOOKUP(E215,{0,33,40,50,60,70,80},{0,1,2,3,"3.5",4,5}))</f>
        <v>3.5</v>
      </c>
      <c r="G215" s="59">
        <v>55</v>
      </c>
      <c r="H215" s="62">
        <f>IF(G215="0","0",LOOKUP(G215,{0,33,40,50,60,70,80},{0,1,2,3,"3.5",4,5}))</f>
        <v>3</v>
      </c>
      <c r="I215" s="59">
        <v>17</v>
      </c>
      <c r="J215" s="59">
        <v>14</v>
      </c>
      <c r="K215" s="62">
        <f t="shared" si="133"/>
        <v>31</v>
      </c>
      <c r="L215" s="62">
        <f>IF(K215="0","0",LOOKUP(K215,{0,25,30,37,45,52,60},{0,1,2,3,"3.5",4,5}))</f>
        <v>2</v>
      </c>
      <c r="M215" s="59">
        <v>22</v>
      </c>
      <c r="N215" s="59">
        <v>8</v>
      </c>
      <c r="O215" s="59">
        <f t="shared" si="134"/>
        <v>30</v>
      </c>
      <c r="P215" s="59">
        <f>IF(O215="0","0",LOOKUP(O215,{0,25,30,37,45,52,60},{0,1,2,3,"3.5",4,5}))</f>
        <v>2</v>
      </c>
      <c r="Q215" s="59">
        <v>20</v>
      </c>
      <c r="R215" s="59">
        <v>7</v>
      </c>
      <c r="S215" s="59">
        <f t="shared" si="135"/>
        <v>0</v>
      </c>
      <c r="T215" s="59">
        <f>IF(S215="0","0",LOOKUP(S215,{0,25,30,37,45,52,60},{0,1,2,3,"3.5",4,5}))</f>
        <v>0</v>
      </c>
      <c r="U215" s="79">
        <v>3</v>
      </c>
      <c r="V215" s="79">
        <v>6</v>
      </c>
      <c r="W215" s="59">
        <f t="shared" si="136"/>
        <v>0</v>
      </c>
      <c r="X215" s="59">
        <f>IF(W215="0","0",LOOKUP(W215,{0,25,30,37,45,52,60},{0,1,2,3,"3.5",4,5}))</f>
        <v>0</v>
      </c>
      <c r="Y215" s="59">
        <v>14</v>
      </c>
      <c r="Z215" s="59">
        <v>10</v>
      </c>
      <c r="AA215" s="59">
        <f t="shared" si="137"/>
        <v>24</v>
      </c>
      <c r="AB215" s="59">
        <f>IF(AA215="0","0",LOOKUP(AA215,{0,25,30,37,45,52,60},{0,1,2,3,"3.5",4,5}))</f>
        <v>0</v>
      </c>
      <c r="AC215" s="64" t="s">
        <v>785</v>
      </c>
      <c r="AD215" s="82">
        <f>IF(ISBLANK(X215)," ",IF(X215="0","0",LOOKUP(X215,{0,1,2,3,"3.5",4,5},{0,0,0,1,"1.5",2,3})))</f>
        <v>0</v>
      </c>
      <c r="AE215" s="77">
        <f t="shared" si="122"/>
        <v>0</v>
      </c>
      <c r="AF215" s="82" t="str">
        <f t="shared" si="129"/>
        <v>F</v>
      </c>
      <c r="AG215" s="85" t="str">
        <f t="shared" si="130"/>
        <v>Fail</v>
      </c>
      <c r="AI215" s="56" t="str">
        <f>IF(F215="0","0",LOOKUP(F215,{0,1,2,3,"3.5",4,5},{"F","D","C","B","A-","A","A+"}))</f>
        <v>A-</v>
      </c>
      <c r="AJ215" s="56" t="str">
        <f>IF(H215="0","0",LOOKUP(H215,{0,1,2,3,"3.5",4,5},{"F","D","C","B","A-","A","A+"}))</f>
        <v>B</v>
      </c>
      <c r="AK215" s="56" t="str">
        <f>IF(L215="0","0",LOOKUP(L215,{0,1,2,3,"3.5",4,5},{"F","D","C","B","A-","A","A+"}))</f>
        <v>C</v>
      </c>
      <c r="AL215" s="56" t="str">
        <f>IF(P215="0","0",LOOKUP(P215,{0,1,2,3,"3.5",4,5},{"F","D","C","B","A-","A","A+"}))</f>
        <v>C</v>
      </c>
      <c r="AM215" s="56" t="str">
        <f>IF(T215="0","0",LOOKUP(T215,{0,1,2,3,"3.5",4,5},{"F","D","C","B","A-","A","A+"}))</f>
        <v>F</v>
      </c>
      <c r="AN215" s="56" t="str">
        <f>IF(X215="0","0",LOOKUP(X215,{0,1,2,3,"3.5",4,5},{"F","D","C","B","A-","A","A+"}))</f>
        <v>F</v>
      </c>
      <c r="AO215" s="56" t="str">
        <f>IF(AB215="0","0",LOOKUP(AB215,{0,1,2,3,"3.5",4,5},{"F","D","C","B","A-","A","A+"}))</f>
        <v>F</v>
      </c>
      <c r="AP215" s="57">
        <f t="shared" si="138"/>
        <v>202</v>
      </c>
    </row>
    <row r="216" spans="1:42" x14ac:dyDescent="0.25">
      <c r="A216" s="86">
        <v>1219</v>
      </c>
      <c r="B216" s="87" t="s">
        <v>299</v>
      </c>
      <c r="C216" s="59">
        <v>24</v>
      </c>
      <c r="D216" s="59">
        <v>18</v>
      </c>
      <c r="E216" s="62">
        <f t="shared" si="132"/>
        <v>42</v>
      </c>
      <c r="F216" s="62">
        <f>IF(E216="0","0",LOOKUP(E216,{0,33,40,50,60,70,80},{0,1,2,3,"3.5",4,5}))</f>
        <v>2</v>
      </c>
      <c r="G216" s="59">
        <v>66</v>
      </c>
      <c r="H216" s="62" t="str">
        <f>IF(G216="0","0",LOOKUP(G216,{0,33,40,50,60,70,80},{0,1,2,3,"3.5",4,5}))</f>
        <v>3.5</v>
      </c>
      <c r="I216" s="79">
        <v>0</v>
      </c>
      <c r="J216" s="79">
        <v>0</v>
      </c>
      <c r="K216" s="62">
        <f t="shared" si="133"/>
        <v>0</v>
      </c>
      <c r="L216" s="62">
        <f>IF(K216="0","0",LOOKUP(K216,{0,25,30,37,45,52,60},{0,1,2,3,"3.5",4,5}))</f>
        <v>0</v>
      </c>
      <c r="M216" s="59">
        <v>0</v>
      </c>
      <c r="N216" s="59">
        <v>0</v>
      </c>
      <c r="O216" s="59">
        <f t="shared" si="134"/>
        <v>0</v>
      </c>
      <c r="P216" s="59">
        <f>IF(O216="0","0",LOOKUP(O216,{0,25,30,37,45,52,60},{0,1,2,3,"3.5",4,5}))</f>
        <v>0</v>
      </c>
      <c r="Q216" s="78">
        <v>0</v>
      </c>
      <c r="R216" s="78">
        <v>0</v>
      </c>
      <c r="S216" s="59">
        <f t="shared" si="135"/>
        <v>0</v>
      </c>
      <c r="T216" s="59">
        <f>IF(S216="0","0",LOOKUP(S216,{0,25,30,37,45,52,60},{0,1,2,3,"3.5",4,5}))</f>
        <v>0</v>
      </c>
      <c r="U216" s="79">
        <v>0</v>
      </c>
      <c r="V216" s="79">
        <v>0</v>
      </c>
      <c r="W216" s="59">
        <f t="shared" si="136"/>
        <v>0</v>
      </c>
      <c r="X216" s="59">
        <f>IF(W216="0","0",LOOKUP(W216,{0,25,30,37,45,52,60},{0,1,2,3,"3.5",4,5}))</f>
        <v>0</v>
      </c>
      <c r="Y216" s="79">
        <v>0</v>
      </c>
      <c r="Z216" s="79">
        <v>0</v>
      </c>
      <c r="AA216" s="59">
        <f t="shared" si="137"/>
        <v>0</v>
      </c>
      <c r="AB216" s="59">
        <f>IF(AA216="0","0",LOOKUP(AA216,{0,25,30,37,45,52,60},{0,1,2,3,"3.5",4,5}))</f>
        <v>0</v>
      </c>
      <c r="AC216" s="64" t="s">
        <v>785</v>
      </c>
      <c r="AD216" s="82">
        <f>IF(ISBLANK(X216)," ",IF(X216="0","0",LOOKUP(X216,{0,1,2,3,"3.5",4,5},{0,0,0,1,"1.5",2,3})))</f>
        <v>0</v>
      </c>
      <c r="AE216" s="77">
        <f t="shared" si="122"/>
        <v>0</v>
      </c>
      <c r="AF216" s="82" t="str">
        <f t="shared" si="129"/>
        <v>F</v>
      </c>
      <c r="AG216" s="85" t="str">
        <f t="shared" si="130"/>
        <v>Fail</v>
      </c>
      <c r="AI216" s="56" t="str">
        <f>IF(F216="0","0",LOOKUP(F216,{0,1,2,3,"3.5",4,5},{"F","D","C","B","A-","A","A+"}))</f>
        <v>C</v>
      </c>
      <c r="AJ216" s="56" t="str">
        <f>IF(H216="0","0",LOOKUP(H216,{0,1,2,3,"3.5",4,5},{"F","D","C","B","A-","A","A+"}))</f>
        <v>A-</v>
      </c>
      <c r="AK216" s="56" t="str">
        <f>IF(L216="0","0",LOOKUP(L216,{0,1,2,3,"3.5",4,5},{"F","D","C","B","A-","A","A+"}))</f>
        <v>F</v>
      </c>
      <c r="AL216" s="56" t="str">
        <f>IF(P216="0","0",LOOKUP(P216,{0,1,2,3,"3.5",4,5},{"F","D","C","B","A-","A","A+"}))</f>
        <v>F</v>
      </c>
      <c r="AM216" s="56" t="str">
        <f>IF(T216="0","0",LOOKUP(T216,{0,1,2,3,"3.5",4,5},{"F","D","C","B","A-","A","A+"}))</f>
        <v>F</v>
      </c>
      <c r="AN216" s="56" t="str">
        <f>IF(X216="0","0",LOOKUP(X216,{0,1,2,3,"3.5",4,5},{"F","D","C","B","A-","A","A+"}))</f>
        <v>F</v>
      </c>
      <c r="AO216" s="56" t="str">
        <f>IF(AB216="0","0",LOOKUP(AB216,{0,1,2,3,"3.5",4,5},{"F","D","C","B","A-","A","A+"}))</f>
        <v>F</v>
      </c>
      <c r="AP216" s="57">
        <f t="shared" si="138"/>
        <v>108</v>
      </c>
    </row>
    <row r="217" spans="1:42" x14ac:dyDescent="0.25">
      <c r="A217" s="86">
        <v>1220</v>
      </c>
      <c r="B217" s="87" t="s">
        <v>300</v>
      </c>
      <c r="C217" s="59">
        <v>33</v>
      </c>
      <c r="D217" s="59">
        <v>19</v>
      </c>
      <c r="E217" s="62">
        <f t="shared" si="132"/>
        <v>52</v>
      </c>
      <c r="F217" s="62">
        <f>IF(E217="0","0",LOOKUP(E217,{0,33,40,50,60,70,80},{0,1,2,3,"3.5",4,5}))</f>
        <v>3</v>
      </c>
      <c r="G217" s="59">
        <v>0</v>
      </c>
      <c r="H217" s="62">
        <f>IF(G217="0","0",LOOKUP(G217,{0,33,40,50,60,70,80},{0,1,2,3,"3.5",4,5}))</f>
        <v>0</v>
      </c>
      <c r="I217" s="59">
        <v>33</v>
      </c>
      <c r="J217" s="59">
        <v>20</v>
      </c>
      <c r="K217" s="62">
        <f t="shared" si="133"/>
        <v>53</v>
      </c>
      <c r="L217" s="62">
        <f>IF(K217="0","0",LOOKUP(K217,{0,25,30,37,45,52,60},{0,1,2,3,"3.5",4,5}))</f>
        <v>4</v>
      </c>
      <c r="M217" s="59">
        <v>15</v>
      </c>
      <c r="N217" s="59">
        <v>11</v>
      </c>
      <c r="O217" s="59">
        <f t="shared" si="134"/>
        <v>26</v>
      </c>
      <c r="P217" s="59">
        <f>IF(O217="0","0",LOOKUP(O217,{0,25,30,37,45,52,60},{0,1,2,3,"3.5",4,5}))</f>
        <v>1</v>
      </c>
      <c r="Q217" s="59">
        <v>24</v>
      </c>
      <c r="R217" s="59">
        <v>12</v>
      </c>
      <c r="S217" s="59">
        <f t="shared" si="135"/>
        <v>36</v>
      </c>
      <c r="T217" s="59">
        <f>IF(S217="0","0",LOOKUP(S217,{0,25,30,37,45,52,60},{0,1,2,3,"3.5",4,5}))</f>
        <v>2</v>
      </c>
      <c r="U217" s="79">
        <v>12</v>
      </c>
      <c r="V217" s="79">
        <v>11</v>
      </c>
      <c r="W217" s="59">
        <f t="shared" si="136"/>
        <v>0</v>
      </c>
      <c r="X217" s="59">
        <f>IF(W217="0","0",LOOKUP(W217,{0,25,30,37,45,52,60},{0,1,2,3,"3.5",4,5}))</f>
        <v>0</v>
      </c>
      <c r="Y217" s="59">
        <v>21</v>
      </c>
      <c r="Z217" s="59">
        <v>11</v>
      </c>
      <c r="AA217" s="59">
        <f t="shared" si="137"/>
        <v>32</v>
      </c>
      <c r="AB217" s="59">
        <f>IF(AA217="0","0",LOOKUP(AA217,{0,25,30,37,45,52,60},{0,1,2,3,"3.5",4,5}))</f>
        <v>2</v>
      </c>
      <c r="AC217" s="64" t="s">
        <v>785</v>
      </c>
      <c r="AD217" s="82">
        <f>IF(ISBLANK(X217)," ",IF(X217="0","0",LOOKUP(X217,{0,1,2,3,"3.5",4,5},{0,0,0,1,"1.5",2,3})))</f>
        <v>0</v>
      </c>
      <c r="AE217" s="77">
        <f t="shared" si="122"/>
        <v>0</v>
      </c>
      <c r="AF217" s="82" t="str">
        <f t="shared" si="129"/>
        <v>F</v>
      </c>
      <c r="AG217" s="85" t="str">
        <f t="shared" si="130"/>
        <v>Fail</v>
      </c>
      <c r="AI217" s="56" t="str">
        <f>IF(F217="0","0",LOOKUP(F217,{0,1,2,3,"3.5",4,5},{"F","D","C","B","A-","A","A+"}))</f>
        <v>B</v>
      </c>
      <c r="AJ217" s="56" t="str">
        <f>IF(H217="0","0",LOOKUP(H217,{0,1,2,3,"3.5",4,5},{"F","D","C","B","A-","A","A+"}))</f>
        <v>F</v>
      </c>
      <c r="AK217" s="56" t="str">
        <f>IF(L217="0","0",LOOKUP(L217,{0,1,2,3,"3.5",4,5},{"F","D","C","B","A-","A","A+"}))</f>
        <v>A</v>
      </c>
      <c r="AL217" s="56" t="str">
        <f>IF(P217="0","0",LOOKUP(P217,{0,1,2,3,"3.5",4,5},{"F","D","C","B","A-","A","A+"}))</f>
        <v>D</v>
      </c>
      <c r="AM217" s="56" t="str">
        <f>IF(T217="0","0",LOOKUP(T217,{0,1,2,3,"3.5",4,5},{"F","D","C","B","A-","A","A+"}))</f>
        <v>C</v>
      </c>
      <c r="AN217" s="56" t="str">
        <f>IF(X217="0","0",LOOKUP(X217,{0,1,2,3,"3.5",4,5},{"F","D","C","B","A-","A","A+"}))</f>
        <v>F</v>
      </c>
      <c r="AO217" s="56" t="str">
        <f>IF(AB217="0","0",LOOKUP(AB217,{0,1,2,3,"3.5",4,5},{"F","D","C","B","A-","A","A+"}))</f>
        <v>C</v>
      </c>
      <c r="AP217" s="57">
        <f t="shared" si="138"/>
        <v>199</v>
      </c>
    </row>
    <row r="218" spans="1:42" x14ac:dyDescent="0.25">
      <c r="A218" s="86"/>
      <c r="B218" s="87"/>
      <c r="C218" s="59"/>
      <c r="D218" s="59"/>
      <c r="E218" s="62">
        <f t="shared" si="132"/>
        <v>0</v>
      </c>
      <c r="F218" s="62">
        <f>IF(E218="0","0",LOOKUP(E218,{0,33,40,50,60,70,80},{0,1,2,3,"3.5",4,5}))</f>
        <v>0</v>
      </c>
      <c r="G218" s="59"/>
      <c r="H218" s="62">
        <f>IF(G218="0","0",LOOKUP(G218,{0,33,40,50,60,70,80},{0,1,2,3,"3.5",4,5}))</f>
        <v>0</v>
      </c>
      <c r="I218" s="59"/>
      <c r="J218" s="59"/>
      <c r="K218" s="62">
        <f t="shared" si="133"/>
        <v>0</v>
      </c>
      <c r="L218" s="62">
        <f>IF(K218="0","0",LOOKUP(K218,{0,25,30,37,45,52,60},{0,1,2,3,"3.5",4,5}))</f>
        <v>0</v>
      </c>
      <c r="M218" s="59"/>
      <c r="N218" s="59"/>
      <c r="O218" s="59">
        <f t="shared" si="134"/>
        <v>0</v>
      </c>
      <c r="P218" s="59">
        <f>IF(O218="0","0",LOOKUP(O218,{0,25,30,37,45,52,60},{0,1,2,3,"3.5",4,5}))</f>
        <v>0</v>
      </c>
      <c r="Q218" s="59"/>
      <c r="R218" s="59"/>
      <c r="S218" s="59">
        <f t="shared" si="135"/>
        <v>0</v>
      </c>
      <c r="T218" s="59">
        <f>IF(S218="0","0",LOOKUP(S218,{0,25,30,37,45,52,60},{0,1,2,3,"3.5",4,5}))</f>
        <v>0</v>
      </c>
      <c r="U218" s="59"/>
      <c r="V218" s="59"/>
      <c r="W218" s="59">
        <f t="shared" si="136"/>
        <v>0</v>
      </c>
      <c r="X218" s="59">
        <f>IF(W218="0","0",LOOKUP(W218,{0,25,30,37,45,52,60},{0,1,2,3,"3.5",4,5}))</f>
        <v>0</v>
      </c>
      <c r="Y218" s="59"/>
      <c r="Z218" s="59"/>
      <c r="AA218" s="59">
        <f t="shared" si="137"/>
        <v>0</v>
      </c>
      <c r="AB218" s="59">
        <f>IF(AA218="0","0",LOOKUP(AA218,{0,25,30,37,45,52,60},{0,1,2,3,"3.5",4,5}))</f>
        <v>0</v>
      </c>
      <c r="AC218" s="59"/>
      <c r="AD218" s="82">
        <f>IF(ISBLANK(X218)," ",IF(X218="0","0",LOOKUP(X218,{0,1,2,3,"3.5",4,5},{0,0,0,1,"1.5",2,3})))</f>
        <v>0</v>
      </c>
      <c r="AE218" s="77">
        <f t="shared" ref="AE218" si="139">IF(OR((F218=0),(H218=0),(L218=0),(P218=0),(T218=0),(X218=0)),0,SUM(F218+H218+L218+P218+T218+X218+AD218)/6)</f>
        <v>0</v>
      </c>
      <c r="AF218" s="82" t="str">
        <f t="shared" si="129"/>
        <v>F</v>
      </c>
      <c r="AG218" s="85" t="str">
        <f t="shared" si="130"/>
        <v>Fail</v>
      </c>
      <c r="AI218" s="56" t="str">
        <f>IF(F218="0","0",LOOKUP(F218,{0,1,2,3,"3.5",4,5},{"F","D","C","B","A-","A","A+"}))</f>
        <v>F</v>
      </c>
      <c r="AJ218" s="56" t="str">
        <f>IF(H218="0","0",LOOKUP(H218,{0,1,2,3,"3.5",4,5},{"F","D","C","B","A-","A","A+"}))</f>
        <v>F</v>
      </c>
      <c r="AK218" s="56" t="str">
        <f>IF(L218="0","0",LOOKUP(L218,{0,1,2,3,"3.5",4,5},{"F","D","C","B","A-","A","A+"}))</f>
        <v>F</v>
      </c>
      <c r="AL218" s="56" t="str">
        <f>IF(P218="0","0",LOOKUP(P218,{0,1,2,3,"3.5",4,5},{"F","D","C","B","A-","A","A+"}))</f>
        <v>F</v>
      </c>
      <c r="AM218" s="56" t="str">
        <f>IF(T218="0","0",LOOKUP(T218,{0,1,2,3,"3.5",4,5},{"F","D","C","B","A-","A","A+"}))</f>
        <v>F</v>
      </c>
      <c r="AN218" s="56" t="str">
        <f>IF(X218="0","0",LOOKUP(X218,{0,1,2,3,"3.5",4,5},{"F","D","C","B","A-","A","A+"}))</f>
        <v>F</v>
      </c>
      <c r="AO218" s="56" t="str">
        <f>IF(AB218="0","0",LOOKUP(AB218,{0,1,2,3,"3.5",4,5},{"F","D","C","B","A-","A","A+"}))</f>
        <v>F</v>
      </c>
      <c r="AP218" s="57">
        <f t="shared" si="138"/>
        <v>0</v>
      </c>
    </row>
    <row r="219" spans="1:42" x14ac:dyDescent="0.25">
      <c r="A219" s="86"/>
      <c r="B219" s="87"/>
      <c r="C219" s="59"/>
      <c r="D219" s="59"/>
      <c r="E219" s="62">
        <f t="shared" si="132"/>
        <v>0</v>
      </c>
      <c r="F219" s="62">
        <f>IF(E219="0","0",LOOKUP(E219,{0,33,40,50,60,70,80},{0,1,2,3,"3.5",4,5}))</f>
        <v>0</v>
      </c>
      <c r="G219" s="59"/>
      <c r="H219" s="62">
        <f>IF(G219="0","0",LOOKUP(G219,{0,33,40,50,60,70,80},{0,1,2,3,"3.5",4,5}))</f>
        <v>0</v>
      </c>
      <c r="I219" s="59"/>
      <c r="J219" s="59"/>
      <c r="K219" s="62">
        <f t="shared" si="133"/>
        <v>0</v>
      </c>
      <c r="L219" s="62">
        <f>IF(K219="0","0",LOOKUP(K219,{0,25,30,37,45,52,60},{0,1,2,3,"3.5",4,5}))</f>
        <v>0</v>
      </c>
      <c r="M219" s="59"/>
      <c r="N219" s="59"/>
      <c r="O219" s="59">
        <f t="shared" si="134"/>
        <v>0</v>
      </c>
      <c r="P219" s="59">
        <f>IF(O219="0","0",LOOKUP(O219,{0,25,30,37,45,52,60},{0,1,2,3,"3.5",4,5}))</f>
        <v>0</v>
      </c>
      <c r="Q219" s="59"/>
      <c r="R219" s="59"/>
      <c r="S219" s="59">
        <f t="shared" si="135"/>
        <v>0</v>
      </c>
      <c r="T219" s="59">
        <f>IF(S219="0","0",LOOKUP(S219,{0,25,30,37,45,52,60},{0,1,2,3,"3.5",4,5}))</f>
        <v>0</v>
      </c>
      <c r="U219" s="59"/>
      <c r="V219" s="59"/>
      <c r="W219" s="59">
        <f t="shared" si="136"/>
        <v>0</v>
      </c>
      <c r="X219" s="59">
        <f>IF(W219="0","0",LOOKUP(W219,{0,25,30,37,45,52,60},{0,1,2,3,"3.5",4,5}))</f>
        <v>0</v>
      </c>
      <c r="Y219" s="59"/>
      <c r="Z219" s="59"/>
      <c r="AA219" s="59">
        <f t="shared" si="137"/>
        <v>0</v>
      </c>
      <c r="AB219" s="59">
        <f>IF(AA219="0","0",LOOKUP(AA219,{0,25,30,37,45,52,60},{0,1,2,3,"3.5",4,5}))</f>
        <v>0</v>
      </c>
      <c r="AC219" s="59"/>
      <c r="AD219" s="82">
        <f>IF(ISBLANK(X219)," ",IF(X219="0","0",LOOKUP(X219,{0,1,2,3,"3.5",4,5},{0,0,0,1,"1.5",2,3})))</f>
        <v>0</v>
      </c>
      <c r="AE219" s="77">
        <f t="shared" ref="AE219" si="140">IF(OR((F219=0),(H219=0),(L219=0),(P219=0),(T219=0),(AB219=0)),0,SUM(F219+H219+L219+P219+T219+AB219+AD219)/6)</f>
        <v>0</v>
      </c>
      <c r="AF219" s="82" t="str">
        <f t="shared" si="129"/>
        <v>F</v>
      </c>
      <c r="AG219" s="85" t="str">
        <f t="shared" si="130"/>
        <v>Fail</v>
      </c>
      <c r="AI219" s="56" t="str">
        <f>IF(F219="0","0",LOOKUP(F219,{0,1,2,3,"3.5",4,5},{"F","D","C","B","A-","A","A+"}))</f>
        <v>F</v>
      </c>
      <c r="AJ219" s="56" t="str">
        <f>IF(H219="0","0",LOOKUP(H219,{0,1,2,3,"3.5",4,5},{"F","D","C","B","A-","A","A+"}))</f>
        <v>F</v>
      </c>
      <c r="AK219" s="56" t="str">
        <f>IF(L219="0","0",LOOKUP(L219,{0,1,2,3,"3.5",4,5},{"F","D","C","B","A-","A","A+"}))</f>
        <v>F</v>
      </c>
      <c r="AL219" s="56" t="str">
        <f>IF(P219="0","0",LOOKUP(P219,{0,1,2,3,"3.5",4,5},{"F","D","C","B","A-","A","A+"}))</f>
        <v>F</v>
      </c>
      <c r="AM219" s="56" t="str">
        <f>IF(T219="0","0",LOOKUP(T219,{0,1,2,3,"3.5",4,5},{"F","D","C","B","A-","A","A+"}))</f>
        <v>F</v>
      </c>
      <c r="AN219" s="56" t="str">
        <f>IF(X219="0","0",LOOKUP(X219,{0,1,2,3,"3.5",4,5},{"F","D","C","B","A-","A","A+"}))</f>
        <v>F</v>
      </c>
      <c r="AO219" s="56" t="str">
        <f>IF(AB219="0","0",LOOKUP(AB219,{0,1,2,3,"3.5",4,5},{"F","D","C","B","A-","A","A+"}))</f>
        <v>F</v>
      </c>
      <c r="AP219" s="57">
        <f t="shared" si="138"/>
        <v>0</v>
      </c>
    </row>
    <row r="220" spans="1:42" x14ac:dyDescent="0.25">
      <c r="A220" s="86"/>
      <c r="B220" s="87"/>
      <c r="C220" s="59"/>
      <c r="D220" s="59"/>
      <c r="E220" s="62">
        <f t="shared" si="132"/>
        <v>0</v>
      </c>
      <c r="F220" s="62">
        <f>IF(E220="0","0",LOOKUP(E220,{0,33,40,50,60,70,80},{0,1,2,3,"3.5",4,5}))</f>
        <v>0</v>
      </c>
      <c r="G220" s="59"/>
      <c r="H220" s="62">
        <f>IF(G220="0","0",LOOKUP(G220,{0,33,40,50,60,70,80},{0,1,2,3,"3.5",4,5}))</f>
        <v>0</v>
      </c>
      <c r="I220" s="59"/>
      <c r="J220" s="59"/>
      <c r="K220" s="62">
        <f t="shared" si="133"/>
        <v>0</v>
      </c>
      <c r="L220" s="62">
        <f>IF(K220="0","0",LOOKUP(K220,{0,25,30,37,45,52,60},{0,1,2,3,"3.5",4,5}))</f>
        <v>0</v>
      </c>
      <c r="M220" s="59"/>
      <c r="N220" s="59"/>
      <c r="O220" s="59">
        <f t="shared" si="134"/>
        <v>0</v>
      </c>
      <c r="P220" s="59">
        <f>IF(O220="0","0",LOOKUP(O220,{0,25,30,37,45,52,60},{0,1,2,3,"3.5",4,5}))</f>
        <v>0</v>
      </c>
      <c r="Q220" s="59"/>
      <c r="R220" s="59"/>
      <c r="S220" s="59">
        <f t="shared" si="135"/>
        <v>0</v>
      </c>
      <c r="T220" s="59">
        <f>IF(S220="0","0",LOOKUP(S220,{0,25,30,37,45,52,60},{0,1,2,3,"3.5",4,5}))</f>
        <v>0</v>
      </c>
      <c r="U220" s="59"/>
      <c r="V220" s="59"/>
      <c r="W220" s="59">
        <f t="shared" si="136"/>
        <v>0</v>
      </c>
      <c r="X220" s="59">
        <f>IF(W220="0","0",LOOKUP(W220,{0,25,30,37,45,52,60},{0,1,2,3,"3.5",4,5}))</f>
        <v>0</v>
      </c>
      <c r="Y220" s="59"/>
      <c r="Z220" s="59"/>
      <c r="AA220" s="59">
        <f t="shared" si="137"/>
        <v>0</v>
      </c>
      <c r="AB220" s="59">
        <f>IF(AA220="0","0",LOOKUP(AA220,{0,25,30,37,45,52,60},{0,1,2,3,"3.5",4,5}))</f>
        <v>0</v>
      </c>
      <c r="AC220" s="59"/>
      <c r="AD220" s="82">
        <f>IF(ISBLANK(X220)," ",IF(X220="0","0",LOOKUP(X220,{0,1,2,3,"3.5",4,5},{0,0,0,1,"1.5",2,3})))</f>
        <v>0</v>
      </c>
      <c r="AE220" s="77">
        <f t="shared" ref="AE220" si="141">IF(OR((F220=0),(H220=0),(L220=0),(P220=0),(T220=0),(X220=0)),0,SUM(F220+H220+L220+P220+T220+X220+AD220)/6)</f>
        <v>0</v>
      </c>
      <c r="AF220" s="82" t="str">
        <f t="shared" si="129"/>
        <v>F</v>
      </c>
      <c r="AG220" s="85" t="str">
        <f t="shared" si="130"/>
        <v>Fail</v>
      </c>
      <c r="AI220" s="56" t="str">
        <f>IF(F220="0","0",LOOKUP(F220,{0,1,2,3,"3.5",4,5},{"F","D","C","B","A-","A","A+"}))</f>
        <v>F</v>
      </c>
      <c r="AJ220" s="56" t="str">
        <f>IF(H220="0","0",LOOKUP(H220,{0,1,2,3,"3.5",4,5},{"F","D","C","B","A-","A","A+"}))</f>
        <v>F</v>
      </c>
      <c r="AK220" s="56" t="str">
        <f>IF(L220="0","0",LOOKUP(L220,{0,1,2,3,"3.5",4,5},{"F","D","C","B","A-","A","A+"}))</f>
        <v>F</v>
      </c>
      <c r="AL220" s="56" t="str">
        <f>IF(P220="0","0",LOOKUP(P220,{0,1,2,3,"3.5",4,5},{"F","D","C","B","A-","A","A+"}))</f>
        <v>F</v>
      </c>
      <c r="AM220" s="56" t="str">
        <f>IF(T220="0","0",LOOKUP(T220,{0,1,2,3,"3.5",4,5},{"F","D","C","B","A-","A","A+"}))</f>
        <v>F</v>
      </c>
      <c r="AN220" s="56" t="str">
        <f>IF(X220="0","0",LOOKUP(X220,{0,1,2,3,"3.5",4,5},{"F","D","C","B","A-","A","A+"}))</f>
        <v>F</v>
      </c>
      <c r="AO220" s="56" t="str">
        <f>IF(AB220="0","0",LOOKUP(AB220,{0,1,2,3,"3.5",4,5},{"F","D","C","B","A-","A","A+"}))</f>
        <v>F</v>
      </c>
      <c r="AP220" s="57">
        <f t="shared" si="138"/>
        <v>0</v>
      </c>
    </row>
    <row r="221" spans="1:42" x14ac:dyDescent="0.25">
      <c r="A221" s="86"/>
      <c r="B221" s="87"/>
      <c r="C221" s="59"/>
      <c r="D221" s="59"/>
      <c r="E221" s="62">
        <f t="shared" si="132"/>
        <v>0</v>
      </c>
      <c r="F221" s="62">
        <f>IF(E221="0","0",LOOKUP(E221,{0,33,40,50,60,70,80},{0,1,2,3,"3.5",4,5}))</f>
        <v>0</v>
      </c>
      <c r="G221" s="59"/>
      <c r="H221" s="62">
        <f>IF(G221="0","0",LOOKUP(G221,{0,33,40,50,60,70,80},{0,1,2,3,"3.5",4,5}))</f>
        <v>0</v>
      </c>
      <c r="I221" s="59"/>
      <c r="J221" s="59"/>
      <c r="K221" s="62">
        <f t="shared" si="133"/>
        <v>0</v>
      </c>
      <c r="L221" s="62">
        <f>IF(K221="0","0",LOOKUP(K221,{0,25,30,37,45,52,60},{0,1,2,3,"3.5",4,5}))</f>
        <v>0</v>
      </c>
      <c r="M221" s="59"/>
      <c r="N221" s="59"/>
      <c r="O221" s="59">
        <f t="shared" si="134"/>
        <v>0</v>
      </c>
      <c r="P221" s="59">
        <f>IF(O221="0","0",LOOKUP(O221,{0,25,30,37,45,52,60},{0,1,2,3,"3.5",4,5}))</f>
        <v>0</v>
      </c>
      <c r="Q221" s="59"/>
      <c r="R221" s="59"/>
      <c r="S221" s="59">
        <f t="shared" si="135"/>
        <v>0</v>
      </c>
      <c r="T221" s="59">
        <f>IF(S221="0","0",LOOKUP(S221,{0,25,30,37,45,52,60},{0,1,2,3,"3.5",4,5}))</f>
        <v>0</v>
      </c>
      <c r="U221" s="59"/>
      <c r="V221" s="59"/>
      <c r="W221" s="59">
        <f t="shared" si="136"/>
        <v>0</v>
      </c>
      <c r="X221" s="59">
        <f>IF(W221="0","0",LOOKUP(W221,{0,25,30,37,45,52,60},{0,1,2,3,"3.5",4,5}))</f>
        <v>0</v>
      </c>
      <c r="Y221" s="59"/>
      <c r="Z221" s="59"/>
      <c r="AA221" s="59">
        <f t="shared" si="137"/>
        <v>0</v>
      </c>
      <c r="AB221" s="59">
        <f>IF(AA221="0","0",LOOKUP(AA221,{0,25,30,37,45,52,60},{0,1,2,3,"3.5",4,5}))</f>
        <v>0</v>
      </c>
      <c r="AC221" s="59"/>
      <c r="AD221" s="82">
        <f>IF(ISBLANK(X221)," ",IF(X221="0","0",LOOKUP(X221,{0,1,2,3,"3.5",4,5},{0,0,0,1,"1.5",2,3})))</f>
        <v>0</v>
      </c>
      <c r="AE221" s="77">
        <f t="shared" ref="AE221" si="142">IF(OR((F221=0),(H221=0),(L221=0),(P221=0),(T221=0),(AB221=0)),0,SUM(F221+H221+L221+P221+T221+AB221+AD221)/6)</f>
        <v>0</v>
      </c>
      <c r="AF221" s="82" t="str">
        <f t="shared" si="129"/>
        <v>F</v>
      </c>
      <c r="AG221" s="85" t="str">
        <f t="shared" si="130"/>
        <v>Fail</v>
      </c>
      <c r="AI221" s="56" t="str">
        <f>IF(F221="0","0",LOOKUP(F221,{0,1,2,3,"3.5",4,5},{"F","D","C","B","A-","A","A+"}))</f>
        <v>F</v>
      </c>
      <c r="AJ221" s="56" t="str">
        <f>IF(H221="0","0",LOOKUP(H221,{0,1,2,3,"3.5",4,5},{"F","D","C","B","A-","A","A+"}))</f>
        <v>F</v>
      </c>
      <c r="AK221" s="56" t="str">
        <f>IF(L221="0","0",LOOKUP(L221,{0,1,2,3,"3.5",4,5},{"F","D","C","B","A-","A","A+"}))</f>
        <v>F</v>
      </c>
      <c r="AL221" s="56" t="str">
        <f>IF(P221="0","0",LOOKUP(P221,{0,1,2,3,"3.5",4,5},{"F","D","C","B","A-","A","A+"}))</f>
        <v>F</v>
      </c>
      <c r="AM221" s="56" t="str">
        <f>IF(T221="0","0",LOOKUP(T221,{0,1,2,3,"3.5",4,5},{"F","D","C","B","A-","A","A+"}))</f>
        <v>F</v>
      </c>
      <c r="AN221" s="56" t="str">
        <f>IF(X221="0","0",LOOKUP(X221,{0,1,2,3,"3.5",4,5},{"F","D","C","B","A-","A","A+"}))</f>
        <v>F</v>
      </c>
      <c r="AO221" s="56" t="str">
        <f>IF(AB221="0","0",LOOKUP(AB221,{0,1,2,3,"3.5",4,5},{"F","D","C","B","A-","A","A+"}))</f>
        <v>F</v>
      </c>
      <c r="AP221" s="57">
        <f t="shared" si="138"/>
        <v>0</v>
      </c>
    </row>
    <row r="222" spans="1:42" x14ac:dyDescent="0.25">
      <c r="A222" s="86"/>
      <c r="B222" s="87"/>
      <c r="C222" s="59"/>
      <c r="D222" s="59"/>
      <c r="E222" s="62">
        <f t="shared" si="132"/>
        <v>0</v>
      </c>
      <c r="F222" s="62">
        <f>IF(E222="0","0",LOOKUP(E222,{0,33,40,50,60,70,80},{0,1,2,3,"3.5",4,5}))</f>
        <v>0</v>
      </c>
      <c r="G222" s="59"/>
      <c r="H222" s="62">
        <f>IF(G222="0","0",LOOKUP(G222,{0,33,40,50,60,70,80},{0,1,2,3,"3.5",4,5}))</f>
        <v>0</v>
      </c>
      <c r="I222" s="59"/>
      <c r="J222" s="59"/>
      <c r="K222" s="62">
        <f t="shared" si="133"/>
        <v>0</v>
      </c>
      <c r="L222" s="62">
        <f>IF(K222="0","0",LOOKUP(K222,{0,25,30,37,45,52,60},{0,1,2,3,"3.5",4,5}))</f>
        <v>0</v>
      </c>
      <c r="M222" s="59"/>
      <c r="N222" s="59"/>
      <c r="O222" s="59">
        <f t="shared" si="134"/>
        <v>0</v>
      </c>
      <c r="P222" s="59">
        <f>IF(O222="0","0",LOOKUP(O222,{0,25,30,37,45,52,60},{0,1,2,3,"3.5",4,5}))</f>
        <v>0</v>
      </c>
      <c r="Q222" s="59"/>
      <c r="R222" s="59"/>
      <c r="S222" s="59">
        <f t="shared" si="135"/>
        <v>0</v>
      </c>
      <c r="T222" s="59">
        <f>IF(S222="0","0",LOOKUP(S222,{0,25,30,37,45,52,60},{0,1,2,3,"3.5",4,5}))</f>
        <v>0</v>
      </c>
      <c r="U222" s="59"/>
      <c r="V222" s="59"/>
      <c r="W222" s="59">
        <f t="shared" si="136"/>
        <v>0</v>
      </c>
      <c r="X222" s="59">
        <f>IF(W222="0","0",LOOKUP(W222,{0,25,30,37,45,52,60},{0,1,2,3,"3.5",4,5}))</f>
        <v>0</v>
      </c>
      <c r="Y222" s="59"/>
      <c r="Z222" s="59"/>
      <c r="AA222" s="59">
        <f t="shared" si="137"/>
        <v>0</v>
      </c>
      <c r="AB222" s="59">
        <f>IF(AA222="0","0",LOOKUP(AA222,{0,25,30,37,45,52,60},{0,1,2,3,"3.5",4,5}))</f>
        <v>0</v>
      </c>
      <c r="AC222" s="59"/>
      <c r="AD222" s="82">
        <f>IF(ISBLANK(X222)," ",IF(X222="0","0",LOOKUP(X222,{0,1,2,3,"3.5",4,5},{0,0,0,1,"1.5",2,3})))</f>
        <v>0</v>
      </c>
      <c r="AE222" s="77">
        <f t="shared" ref="AE222" si="143">IF(OR((F222=0),(H222=0),(L222=0),(P222=0),(T222=0),(X222=0)),0,SUM(F222+H222+L222+P222+T222+X222+AD222)/6)</f>
        <v>0</v>
      </c>
      <c r="AF222" s="82" t="str">
        <f t="shared" si="129"/>
        <v>F</v>
      </c>
      <c r="AG222" s="85" t="str">
        <f t="shared" si="130"/>
        <v>Fail</v>
      </c>
      <c r="AI222" s="56" t="str">
        <f>IF(F222="0","0",LOOKUP(F222,{0,1,2,3,"3.5",4,5},{"F","D","C","B","A-","A","A+"}))</f>
        <v>F</v>
      </c>
      <c r="AJ222" s="56" t="str">
        <f>IF(H222="0","0",LOOKUP(H222,{0,1,2,3,"3.5",4,5},{"F","D","C","B","A-","A","A+"}))</f>
        <v>F</v>
      </c>
      <c r="AK222" s="56" t="str">
        <f>IF(L222="0","0",LOOKUP(L222,{0,1,2,3,"3.5",4,5},{"F","D","C","B","A-","A","A+"}))</f>
        <v>F</v>
      </c>
      <c r="AL222" s="56" t="str">
        <f>IF(P222="0","0",LOOKUP(P222,{0,1,2,3,"3.5",4,5},{"F","D","C","B","A-","A","A+"}))</f>
        <v>F</v>
      </c>
      <c r="AM222" s="56" t="str">
        <f>IF(T222="0","0",LOOKUP(T222,{0,1,2,3,"3.5",4,5},{"F","D","C","B","A-","A","A+"}))</f>
        <v>F</v>
      </c>
      <c r="AN222" s="56" t="str">
        <f>IF(X222="0","0",LOOKUP(X222,{0,1,2,3,"3.5",4,5},{"F","D","C","B","A-","A","A+"}))</f>
        <v>F</v>
      </c>
      <c r="AO222" s="56" t="str">
        <f>IF(AB222="0","0",LOOKUP(AB222,{0,1,2,3,"3.5",4,5},{"F","D","C","B","A-","A","A+"}))</f>
        <v>F</v>
      </c>
      <c r="AP222" s="57">
        <f t="shared" si="138"/>
        <v>0</v>
      </c>
    </row>
    <row r="223" spans="1:42" x14ac:dyDescent="0.25">
      <c r="A223" s="86"/>
      <c r="B223" s="87"/>
      <c r="C223" s="59"/>
      <c r="D223" s="59"/>
      <c r="E223" s="62">
        <f t="shared" si="132"/>
        <v>0</v>
      </c>
      <c r="F223" s="62">
        <f>IF(E223="0","0",LOOKUP(E223,{0,33,40,50,60,70,80},{0,1,2,3,"3.5",4,5}))</f>
        <v>0</v>
      </c>
      <c r="G223" s="59"/>
      <c r="H223" s="62">
        <f>IF(G223="0","0",LOOKUP(G223,{0,33,40,50,60,70,80},{0,1,2,3,"3.5",4,5}))</f>
        <v>0</v>
      </c>
      <c r="I223" s="59"/>
      <c r="J223" s="59"/>
      <c r="K223" s="62">
        <f t="shared" si="133"/>
        <v>0</v>
      </c>
      <c r="L223" s="62">
        <f>IF(K223="0","0",LOOKUP(K223,{0,25,30,37,45,52,60},{0,1,2,3,"3.5",4,5}))</f>
        <v>0</v>
      </c>
      <c r="M223" s="59"/>
      <c r="N223" s="59"/>
      <c r="O223" s="59">
        <f t="shared" si="134"/>
        <v>0</v>
      </c>
      <c r="P223" s="59">
        <f>IF(O223="0","0",LOOKUP(O223,{0,25,30,37,45,52,60},{0,1,2,3,"3.5",4,5}))</f>
        <v>0</v>
      </c>
      <c r="Q223" s="59"/>
      <c r="R223" s="59"/>
      <c r="S223" s="59">
        <f t="shared" si="135"/>
        <v>0</v>
      </c>
      <c r="T223" s="59">
        <f>IF(S223="0","0",LOOKUP(S223,{0,25,30,37,45,52,60},{0,1,2,3,"3.5",4,5}))</f>
        <v>0</v>
      </c>
      <c r="U223" s="59"/>
      <c r="V223" s="59"/>
      <c r="W223" s="59">
        <f t="shared" si="136"/>
        <v>0</v>
      </c>
      <c r="X223" s="59">
        <f>IF(W223="0","0",LOOKUP(W223,{0,25,30,37,45,52,60},{0,1,2,3,"3.5",4,5}))</f>
        <v>0</v>
      </c>
      <c r="Y223" s="59"/>
      <c r="Z223" s="59"/>
      <c r="AA223" s="59">
        <f t="shared" si="137"/>
        <v>0</v>
      </c>
      <c r="AB223" s="59">
        <f>IF(AA223="0","0",LOOKUP(AA223,{0,25,30,37,45,52,60},{0,1,2,3,"3.5",4,5}))</f>
        <v>0</v>
      </c>
      <c r="AC223" s="59"/>
      <c r="AD223" s="82">
        <f>IF(ISBLANK(X223)," ",IF(X223="0","0",LOOKUP(X223,{0,1,2,3,"3.5",4,5},{0,0,0,1,"1.5",2,3})))</f>
        <v>0</v>
      </c>
      <c r="AE223" s="77">
        <f t="shared" ref="AE223" si="144">IF(OR((F223=0),(H223=0),(L223=0),(P223=0),(T223=0),(AB223=0)),0,SUM(F223+H223+L223+P223+T223+AB223+AD223)/6)</f>
        <v>0</v>
      </c>
      <c r="AF223" s="82" t="str">
        <f t="shared" si="129"/>
        <v>F</v>
      </c>
      <c r="AG223" s="85" t="str">
        <f t="shared" si="130"/>
        <v>Fail</v>
      </c>
      <c r="AI223" s="56" t="str">
        <f>IF(F223="0","0",LOOKUP(F223,{0,1,2,3,"3.5",4,5},{"F","D","C","B","A-","A","A+"}))</f>
        <v>F</v>
      </c>
      <c r="AJ223" s="56" t="str">
        <f>IF(H223="0","0",LOOKUP(H223,{0,1,2,3,"3.5",4,5},{"F","D","C","B","A-","A","A+"}))</f>
        <v>F</v>
      </c>
      <c r="AK223" s="56" t="str">
        <f>IF(L223="0","0",LOOKUP(L223,{0,1,2,3,"3.5",4,5},{"F","D","C","B","A-","A","A+"}))</f>
        <v>F</v>
      </c>
      <c r="AL223" s="56" t="str">
        <f>IF(P223="0","0",LOOKUP(P223,{0,1,2,3,"3.5",4,5},{"F","D","C","B","A-","A","A+"}))</f>
        <v>F</v>
      </c>
      <c r="AM223" s="56" t="str">
        <f>IF(T223="0","0",LOOKUP(T223,{0,1,2,3,"3.5",4,5},{"F","D","C","B","A-","A","A+"}))</f>
        <v>F</v>
      </c>
      <c r="AN223" s="56" t="str">
        <f>IF(X223="0","0",LOOKUP(X223,{0,1,2,3,"3.5",4,5},{"F","D","C","B","A-","A","A+"}))</f>
        <v>F</v>
      </c>
      <c r="AO223" s="56" t="str">
        <f>IF(AB223="0","0",LOOKUP(AB223,{0,1,2,3,"3.5",4,5},{"F","D","C","B","A-","A","A+"}))</f>
        <v>F</v>
      </c>
      <c r="AP223" s="57">
        <f t="shared" si="138"/>
        <v>0</v>
      </c>
    </row>
    <row r="224" spans="1:42" x14ac:dyDescent="0.25">
      <c r="A224" s="86"/>
      <c r="B224" s="87"/>
      <c r="C224" s="59"/>
      <c r="D224" s="59"/>
      <c r="E224" s="62">
        <f t="shared" si="132"/>
        <v>0</v>
      </c>
      <c r="F224" s="62">
        <f>IF(E224="0","0",LOOKUP(E224,{0,33,40,50,60,70,80},{0,1,2,3,"3.5",4,5}))</f>
        <v>0</v>
      </c>
      <c r="G224" s="59"/>
      <c r="H224" s="62">
        <f>IF(G224="0","0",LOOKUP(G224,{0,33,40,50,60,70,80},{0,1,2,3,"3.5",4,5}))</f>
        <v>0</v>
      </c>
      <c r="I224" s="59"/>
      <c r="J224" s="59"/>
      <c r="K224" s="62">
        <f t="shared" si="133"/>
        <v>0</v>
      </c>
      <c r="L224" s="62">
        <f>IF(K224="0","0",LOOKUP(K224,{0,25,30,37,45,52,60},{0,1,2,3,"3.5",4,5}))</f>
        <v>0</v>
      </c>
      <c r="M224" s="59"/>
      <c r="N224" s="59"/>
      <c r="O224" s="59">
        <f t="shared" si="134"/>
        <v>0</v>
      </c>
      <c r="P224" s="59">
        <f>IF(O224="0","0",LOOKUP(O224,{0,25,30,37,45,52,60},{0,1,2,3,"3.5",4,5}))</f>
        <v>0</v>
      </c>
      <c r="Q224" s="59"/>
      <c r="R224" s="59"/>
      <c r="S224" s="59">
        <f t="shared" si="135"/>
        <v>0</v>
      </c>
      <c r="T224" s="59">
        <f>IF(S224="0","0",LOOKUP(S224,{0,25,30,37,45,52,60},{0,1,2,3,"3.5",4,5}))</f>
        <v>0</v>
      </c>
      <c r="U224" s="59"/>
      <c r="V224" s="59"/>
      <c r="W224" s="59">
        <f t="shared" si="136"/>
        <v>0</v>
      </c>
      <c r="X224" s="59">
        <f>IF(W224="0","0",LOOKUP(W224,{0,25,30,37,45,52,60},{0,1,2,3,"3.5",4,5}))</f>
        <v>0</v>
      </c>
      <c r="Y224" s="59"/>
      <c r="Z224" s="59"/>
      <c r="AA224" s="59">
        <f t="shared" si="137"/>
        <v>0</v>
      </c>
      <c r="AB224" s="59">
        <f>IF(AA224="0","0",LOOKUP(AA224,{0,25,30,37,45,52,60},{0,1,2,3,"3.5",4,5}))</f>
        <v>0</v>
      </c>
      <c r="AC224" s="59"/>
      <c r="AD224" s="82">
        <f>IF(ISBLANK(X224)," ",IF(X224="0","0",LOOKUP(X224,{0,1,2,3,"3.5",4,5},{0,0,0,1,"1.5",2,3})))</f>
        <v>0</v>
      </c>
      <c r="AE224" s="77">
        <f t="shared" ref="AE224" si="145">IF(OR((F224=0),(H224=0),(L224=0),(P224=0),(T224=0),(X224=0)),0,SUM(F224+H224+L224+P224+T224+X224+AD224)/6)</f>
        <v>0</v>
      </c>
      <c r="AF224" s="82" t="str">
        <f t="shared" si="129"/>
        <v>F</v>
      </c>
      <c r="AG224" s="85" t="str">
        <f t="shared" si="130"/>
        <v>Fail</v>
      </c>
      <c r="AI224" s="56" t="str">
        <f>IF(F224="0","0",LOOKUP(F224,{0,1,2,3,"3.5",4,5},{"F","D","C","B","A-","A","A+"}))</f>
        <v>F</v>
      </c>
      <c r="AJ224" s="56" t="str">
        <f>IF(H224="0","0",LOOKUP(H224,{0,1,2,3,"3.5",4,5},{"F","D","C","B","A-","A","A+"}))</f>
        <v>F</v>
      </c>
      <c r="AK224" s="56" t="str">
        <f>IF(L224="0","0",LOOKUP(L224,{0,1,2,3,"3.5",4,5},{"F","D","C","B","A-","A","A+"}))</f>
        <v>F</v>
      </c>
      <c r="AL224" s="56" t="str">
        <f>IF(P224="0","0",LOOKUP(P224,{0,1,2,3,"3.5",4,5},{"F","D","C","B","A-","A","A+"}))</f>
        <v>F</v>
      </c>
      <c r="AM224" s="56" t="str">
        <f>IF(T224="0","0",LOOKUP(T224,{0,1,2,3,"3.5",4,5},{"F","D","C","B","A-","A","A+"}))</f>
        <v>F</v>
      </c>
      <c r="AN224" s="56" t="str">
        <f>IF(X224="0","0",LOOKUP(X224,{0,1,2,3,"3.5",4,5},{"F","D","C","B","A-","A","A+"}))</f>
        <v>F</v>
      </c>
      <c r="AO224" s="56" t="str">
        <f>IF(AB224="0","0",LOOKUP(AB224,{0,1,2,3,"3.5",4,5},{"F","D","C","B","A-","A","A+"}))</f>
        <v>F</v>
      </c>
      <c r="AP224" s="57">
        <f t="shared" si="138"/>
        <v>0</v>
      </c>
    </row>
    <row r="225" spans="1:42" x14ac:dyDescent="0.25">
      <c r="A225" s="86"/>
      <c r="B225" s="87"/>
      <c r="C225" s="59"/>
      <c r="D225" s="59"/>
      <c r="E225" s="62">
        <f t="shared" si="132"/>
        <v>0</v>
      </c>
      <c r="F225" s="62">
        <f>IF(E225="0","0",LOOKUP(E225,{0,33,40,50,60,70,80},{0,1,2,3,"3.5",4,5}))</f>
        <v>0</v>
      </c>
      <c r="G225" s="59"/>
      <c r="H225" s="62">
        <f>IF(G225="0","0",LOOKUP(G225,{0,33,40,50,60,70,80},{0,1,2,3,"3.5",4,5}))</f>
        <v>0</v>
      </c>
      <c r="I225" s="59"/>
      <c r="J225" s="59"/>
      <c r="K225" s="62">
        <f t="shared" si="133"/>
        <v>0</v>
      </c>
      <c r="L225" s="62">
        <f>IF(K225="0","0",LOOKUP(K225,{0,25,30,37,45,52,60},{0,1,2,3,"3.5",4,5}))</f>
        <v>0</v>
      </c>
      <c r="M225" s="59"/>
      <c r="N225" s="59"/>
      <c r="O225" s="59">
        <f t="shared" si="134"/>
        <v>0</v>
      </c>
      <c r="P225" s="59">
        <f>IF(O225="0","0",LOOKUP(O225,{0,25,30,37,45,52,60},{0,1,2,3,"3.5",4,5}))</f>
        <v>0</v>
      </c>
      <c r="Q225" s="59"/>
      <c r="R225" s="59"/>
      <c r="S225" s="59">
        <f t="shared" si="135"/>
        <v>0</v>
      </c>
      <c r="T225" s="59">
        <f>IF(S225="0","0",LOOKUP(S225,{0,25,30,37,45,52,60},{0,1,2,3,"3.5",4,5}))</f>
        <v>0</v>
      </c>
      <c r="U225" s="59"/>
      <c r="V225" s="59"/>
      <c r="W225" s="59">
        <f t="shared" si="136"/>
        <v>0</v>
      </c>
      <c r="X225" s="59">
        <f>IF(W225="0","0",LOOKUP(W225,{0,25,30,37,45,52,60},{0,1,2,3,"3.5",4,5}))</f>
        <v>0</v>
      </c>
      <c r="Y225" s="59"/>
      <c r="Z225" s="59"/>
      <c r="AA225" s="59">
        <f t="shared" si="137"/>
        <v>0</v>
      </c>
      <c r="AB225" s="59">
        <f>IF(AA225="0","0",LOOKUP(AA225,{0,25,30,37,45,52,60},{0,1,2,3,"3.5",4,5}))</f>
        <v>0</v>
      </c>
      <c r="AC225" s="59"/>
      <c r="AD225" s="82">
        <f>IF(ISBLANK(X225)," ",IF(X225="0","0",LOOKUP(X225,{0,1,2,3,"3.5",4,5},{0,0,0,1,"1.5",2,3})))</f>
        <v>0</v>
      </c>
      <c r="AE225" s="77">
        <f t="shared" ref="AE225" si="146">IF(OR((F225=0),(H225=0),(L225=0),(P225=0),(T225=0),(AB225=0)),0,SUM(F225+H225+L225+P225+T225+AB225+AD225)/6)</f>
        <v>0</v>
      </c>
      <c r="AF225" s="82" t="str">
        <f t="shared" si="129"/>
        <v>F</v>
      </c>
      <c r="AG225" s="85" t="str">
        <f t="shared" si="130"/>
        <v>Fail</v>
      </c>
      <c r="AI225" s="56" t="str">
        <f>IF(F225="0","0",LOOKUP(F225,{0,1,2,3,"3.5",4,5},{"F","D","C","B","A-","A","A+"}))</f>
        <v>F</v>
      </c>
      <c r="AJ225" s="56" t="str">
        <f>IF(H225="0","0",LOOKUP(H225,{0,1,2,3,"3.5",4,5},{"F","D","C","B","A-","A","A+"}))</f>
        <v>F</v>
      </c>
      <c r="AK225" s="56" t="str">
        <f>IF(L225="0","0",LOOKUP(L225,{0,1,2,3,"3.5",4,5},{"F","D","C","B","A-","A","A+"}))</f>
        <v>F</v>
      </c>
      <c r="AL225" s="56" t="str">
        <f>IF(P225="0","0",LOOKUP(P225,{0,1,2,3,"3.5",4,5},{"F","D","C","B","A-","A","A+"}))</f>
        <v>F</v>
      </c>
      <c r="AM225" s="56" t="str">
        <f>IF(T225="0","0",LOOKUP(T225,{0,1,2,3,"3.5",4,5},{"F","D","C","B","A-","A","A+"}))</f>
        <v>F</v>
      </c>
      <c r="AN225" s="56" t="str">
        <f>IF(X225="0","0",LOOKUP(X225,{0,1,2,3,"3.5",4,5},{"F","D","C","B","A-","A","A+"}))</f>
        <v>F</v>
      </c>
      <c r="AO225" s="56" t="str">
        <f>IF(AB225="0","0",LOOKUP(AB225,{0,1,2,3,"3.5",4,5},{"F","D","C","B","A-","A","A+"}))</f>
        <v>F</v>
      </c>
      <c r="AP225" s="57">
        <f t="shared" si="138"/>
        <v>0</v>
      </c>
    </row>
    <row r="226" spans="1:42" x14ac:dyDescent="0.25">
      <c r="A226" s="86"/>
      <c r="B226" s="87"/>
      <c r="C226" s="59"/>
      <c r="D226" s="59"/>
      <c r="E226" s="62">
        <f t="shared" si="132"/>
        <v>0</v>
      </c>
      <c r="F226" s="62">
        <f>IF(E226="0","0",LOOKUP(E226,{0,33,40,50,60,70,80},{0,1,2,3,"3.5",4,5}))</f>
        <v>0</v>
      </c>
      <c r="G226" s="59"/>
      <c r="H226" s="62">
        <f>IF(G226="0","0",LOOKUP(G226,{0,33,40,50,60,70,80},{0,1,2,3,"3.5",4,5}))</f>
        <v>0</v>
      </c>
      <c r="I226" s="59"/>
      <c r="J226" s="59"/>
      <c r="K226" s="62">
        <f t="shared" si="133"/>
        <v>0</v>
      </c>
      <c r="L226" s="62">
        <f>IF(K226="0","0",LOOKUP(K226,{0,25,30,37,45,52,60},{0,1,2,3,"3.5",4,5}))</f>
        <v>0</v>
      </c>
      <c r="M226" s="59"/>
      <c r="N226" s="59"/>
      <c r="O226" s="59">
        <f t="shared" si="134"/>
        <v>0</v>
      </c>
      <c r="P226" s="59">
        <f>IF(O226="0","0",LOOKUP(O226,{0,25,30,37,45,52,60},{0,1,2,3,"3.5",4,5}))</f>
        <v>0</v>
      </c>
      <c r="Q226" s="59"/>
      <c r="R226" s="59"/>
      <c r="S226" s="59">
        <f t="shared" si="135"/>
        <v>0</v>
      </c>
      <c r="T226" s="59">
        <f>IF(S226="0","0",LOOKUP(S226,{0,25,30,37,45,52,60},{0,1,2,3,"3.5",4,5}))</f>
        <v>0</v>
      </c>
      <c r="U226" s="59"/>
      <c r="V226" s="59"/>
      <c r="W226" s="59">
        <f t="shared" si="136"/>
        <v>0</v>
      </c>
      <c r="X226" s="59">
        <f>IF(W226="0","0",LOOKUP(W226,{0,25,30,37,45,52,60},{0,1,2,3,"3.5",4,5}))</f>
        <v>0</v>
      </c>
      <c r="Y226" s="59"/>
      <c r="Z226" s="59"/>
      <c r="AA226" s="59">
        <f t="shared" si="137"/>
        <v>0</v>
      </c>
      <c r="AB226" s="59">
        <f>IF(AA226="0","0",LOOKUP(AA226,{0,25,30,37,45,52,60},{0,1,2,3,"3.5",4,5}))</f>
        <v>0</v>
      </c>
      <c r="AC226" s="59"/>
      <c r="AD226" s="82">
        <f>IF(ISBLANK(X226)," ",IF(X226="0","0",LOOKUP(X226,{0,1,2,3,"3.5",4,5},{0,0,0,1,"1.5",2,3})))</f>
        <v>0</v>
      </c>
      <c r="AE226" s="77">
        <f t="shared" ref="AE226" si="147">IF(OR((F226=0),(H226=0),(L226=0),(P226=0),(T226=0),(X226=0)),0,SUM(F226+H226+L226+P226+T226+X226+AD226)/6)</f>
        <v>0</v>
      </c>
      <c r="AF226" s="82" t="str">
        <f t="shared" si="129"/>
        <v>F</v>
      </c>
      <c r="AG226" s="85" t="str">
        <f t="shared" si="130"/>
        <v>Fail</v>
      </c>
      <c r="AI226" s="56" t="str">
        <f>IF(F226="0","0",LOOKUP(F226,{0,1,2,3,"3.5",4,5},{"F","D","C","B","A-","A","A+"}))</f>
        <v>F</v>
      </c>
      <c r="AJ226" s="56" t="str">
        <f>IF(H226="0","0",LOOKUP(H226,{0,1,2,3,"3.5",4,5},{"F","D","C","B","A-","A","A+"}))</f>
        <v>F</v>
      </c>
      <c r="AK226" s="56" t="str">
        <f>IF(L226="0","0",LOOKUP(L226,{0,1,2,3,"3.5",4,5},{"F","D","C","B","A-","A","A+"}))</f>
        <v>F</v>
      </c>
      <c r="AL226" s="56" t="str">
        <f>IF(P226="0","0",LOOKUP(P226,{0,1,2,3,"3.5",4,5},{"F","D","C","B","A-","A","A+"}))</f>
        <v>F</v>
      </c>
      <c r="AM226" s="56" t="str">
        <f>IF(T226="0","0",LOOKUP(T226,{0,1,2,3,"3.5",4,5},{"F","D","C","B","A-","A","A+"}))</f>
        <v>F</v>
      </c>
      <c r="AN226" s="56" t="str">
        <f>IF(X226="0","0",LOOKUP(X226,{0,1,2,3,"3.5",4,5},{"F","D","C","B","A-","A","A+"}))</f>
        <v>F</v>
      </c>
      <c r="AO226" s="56" t="str">
        <f>IF(AB226="0","0",LOOKUP(AB226,{0,1,2,3,"3.5",4,5},{"F","D","C","B","A-","A","A+"}))</f>
        <v>F</v>
      </c>
      <c r="AP226" s="57">
        <f t="shared" si="138"/>
        <v>0</v>
      </c>
    </row>
    <row r="227" spans="1:42" x14ac:dyDescent="0.25">
      <c r="A227" s="86"/>
      <c r="B227" s="87"/>
      <c r="C227" s="59"/>
      <c r="D227" s="59"/>
      <c r="E227" s="62">
        <f t="shared" si="132"/>
        <v>0</v>
      </c>
      <c r="F227" s="62">
        <f>IF(E227="0","0",LOOKUP(E227,{0,33,40,50,60,70,80},{0,1,2,3,"3.5",4,5}))</f>
        <v>0</v>
      </c>
      <c r="G227" s="59"/>
      <c r="H227" s="62">
        <f>IF(G227="0","0",LOOKUP(G227,{0,33,40,50,60,70,80},{0,1,2,3,"3.5",4,5}))</f>
        <v>0</v>
      </c>
      <c r="I227" s="59"/>
      <c r="J227" s="59"/>
      <c r="K227" s="62">
        <f t="shared" si="133"/>
        <v>0</v>
      </c>
      <c r="L227" s="62">
        <f>IF(K227="0","0",LOOKUP(K227,{0,25,30,37,45,52,60},{0,1,2,3,"3.5",4,5}))</f>
        <v>0</v>
      </c>
      <c r="M227" s="59"/>
      <c r="N227" s="59"/>
      <c r="O227" s="59">
        <f t="shared" si="134"/>
        <v>0</v>
      </c>
      <c r="P227" s="59">
        <f>IF(O227="0","0",LOOKUP(O227,{0,25,30,37,45,52,60},{0,1,2,3,"3.5",4,5}))</f>
        <v>0</v>
      </c>
      <c r="Q227" s="59"/>
      <c r="R227" s="59"/>
      <c r="S227" s="59">
        <f t="shared" si="135"/>
        <v>0</v>
      </c>
      <c r="T227" s="59">
        <f>IF(S227="0","0",LOOKUP(S227,{0,25,30,37,45,52,60},{0,1,2,3,"3.5",4,5}))</f>
        <v>0</v>
      </c>
      <c r="U227" s="59"/>
      <c r="V227" s="59"/>
      <c r="W227" s="59">
        <f t="shared" si="136"/>
        <v>0</v>
      </c>
      <c r="X227" s="59">
        <f>IF(W227="0","0",LOOKUP(W227,{0,25,30,37,45,52,60},{0,1,2,3,"3.5",4,5}))</f>
        <v>0</v>
      </c>
      <c r="Y227" s="59"/>
      <c r="Z227" s="59"/>
      <c r="AA227" s="59">
        <f t="shared" si="137"/>
        <v>0</v>
      </c>
      <c r="AB227" s="59">
        <f>IF(AA227="0","0",LOOKUP(AA227,{0,25,30,37,45,52,60},{0,1,2,3,"3.5",4,5}))</f>
        <v>0</v>
      </c>
      <c r="AC227" s="59"/>
      <c r="AD227" s="82">
        <f>IF(ISBLANK(X227)," ",IF(X227="0","0",LOOKUP(X227,{0,1,2,3,"3.5",4,5},{0,0,0,1,"1.5",2,3})))</f>
        <v>0</v>
      </c>
      <c r="AE227" s="77">
        <f t="shared" ref="AE227" si="148">IF(OR((F227=0),(H227=0),(L227=0),(P227=0),(T227=0),(AB227=0)),0,SUM(F227+H227+L227+P227+T227+AB227+AD227)/6)</f>
        <v>0</v>
      </c>
      <c r="AF227" s="82" t="str">
        <f t="shared" si="129"/>
        <v>F</v>
      </c>
      <c r="AG227" s="85" t="str">
        <f t="shared" si="130"/>
        <v>Fail</v>
      </c>
      <c r="AI227" s="56" t="str">
        <f>IF(F227="0","0",LOOKUP(F227,{0,1,2,3,"3.5",4,5},{"F","D","C","B","A-","A","A+"}))</f>
        <v>F</v>
      </c>
      <c r="AJ227" s="56" t="str">
        <f>IF(H227="0","0",LOOKUP(H227,{0,1,2,3,"3.5",4,5},{"F","D","C","B","A-","A","A+"}))</f>
        <v>F</v>
      </c>
      <c r="AK227" s="56" t="str">
        <f>IF(L227="0","0",LOOKUP(L227,{0,1,2,3,"3.5",4,5},{"F","D","C","B","A-","A","A+"}))</f>
        <v>F</v>
      </c>
      <c r="AL227" s="56" t="str">
        <f>IF(P227="0","0",LOOKUP(P227,{0,1,2,3,"3.5",4,5},{"F","D","C","B","A-","A","A+"}))</f>
        <v>F</v>
      </c>
      <c r="AM227" s="56" t="str">
        <f>IF(T227="0","0",LOOKUP(T227,{0,1,2,3,"3.5",4,5},{"F","D","C","B","A-","A","A+"}))</f>
        <v>F</v>
      </c>
      <c r="AN227" s="56" t="str">
        <f>IF(X227="0","0",LOOKUP(X227,{0,1,2,3,"3.5",4,5},{"F","D","C","B","A-","A","A+"}))</f>
        <v>F</v>
      </c>
      <c r="AO227" s="56" t="str">
        <f>IF(AB227="0","0",LOOKUP(AB227,{0,1,2,3,"3.5",4,5},{"F","D","C","B","A-","A","A+"}))</f>
        <v>F</v>
      </c>
      <c r="AP227" s="57">
        <f t="shared" si="138"/>
        <v>0</v>
      </c>
    </row>
    <row r="228" spans="1:42" x14ac:dyDescent="0.25">
      <c r="A228" s="86"/>
      <c r="B228" s="87"/>
      <c r="C228" s="59"/>
      <c r="D228" s="59"/>
      <c r="E228" s="62">
        <f t="shared" si="132"/>
        <v>0</v>
      </c>
      <c r="F228" s="62">
        <f>IF(E228="0","0",LOOKUP(E228,{0,33,40,50,60,70,80},{0,1,2,3,"3.5",4,5}))</f>
        <v>0</v>
      </c>
      <c r="G228" s="59"/>
      <c r="H228" s="62">
        <f>IF(G228="0","0",LOOKUP(G228,{0,33,40,50,60,70,80},{0,1,2,3,"3.5",4,5}))</f>
        <v>0</v>
      </c>
      <c r="I228" s="59"/>
      <c r="J228" s="59"/>
      <c r="K228" s="62">
        <f t="shared" si="133"/>
        <v>0</v>
      </c>
      <c r="L228" s="62">
        <f>IF(K228="0","0",LOOKUP(K228,{0,25,30,37,45,52,60},{0,1,2,3,"3.5",4,5}))</f>
        <v>0</v>
      </c>
      <c r="M228" s="59"/>
      <c r="N228" s="59"/>
      <c r="O228" s="59">
        <f t="shared" si="134"/>
        <v>0</v>
      </c>
      <c r="P228" s="59">
        <f>IF(O228="0","0",LOOKUP(O228,{0,25,30,37,45,52,60},{0,1,2,3,"3.5",4,5}))</f>
        <v>0</v>
      </c>
      <c r="Q228" s="59"/>
      <c r="R228" s="59"/>
      <c r="S228" s="59">
        <f t="shared" si="135"/>
        <v>0</v>
      </c>
      <c r="T228" s="59">
        <f>IF(S228="0","0",LOOKUP(S228,{0,25,30,37,45,52,60},{0,1,2,3,"3.5",4,5}))</f>
        <v>0</v>
      </c>
      <c r="U228" s="59"/>
      <c r="V228" s="59"/>
      <c r="W228" s="59">
        <f t="shared" si="136"/>
        <v>0</v>
      </c>
      <c r="X228" s="59">
        <f>IF(W228="0","0",LOOKUP(W228,{0,25,30,37,45,52,60},{0,1,2,3,"3.5",4,5}))</f>
        <v>0</v>
      </c>
      <c r="Y228" s="59"/>
      <c r="Z228" s="59"/>
      <c r="AA228" s="59">
        <f t="shared" si="137"/>
        <v>0</v>
      </c>
      <c r="AB228" s="59">
        <f>IF(AA228="0","0",LOOKUP(AA228,{0,25,30,37,45,52,60},{0,1,2,3,"3.5",4,5}))</f>
        <v>0</v>
      </c>
      <c r="AC228" s="59"/>
      <c r="AD228" s="82">
        <f>IF(ISBLANK(X228)," ",IF(X228="0","0",LOOKUP(X228,{0,1,2,3,"3.5",4,5},{0,0,0,1,"1.5",2,3})))</f>
        <v>0</v>
      </c>
      <c r="AE228" s="77">
        <f t="shared" ref="AE228" si="149">IF(OR((F228=0),(H228=0),(L228=0),(P228=0),(T228=0),(X228=0)),0,SUM(F228+H228+L228+P228+T228+X228+AD228)/6)</f>
        <v>0</v>
      </c>
      <c r="AF228" s="82" t="str">
        <f t="shared" si="129"/>
        <v>F</v>
      </c>
      <c r="AG228" s="85" t="str">
        <f t="shared" si="130"/>
        <v>Fail</v>
      </c>
      <c r="AI228" s="56" t="str">
        <f>IF(F228="0","0",LOOKUP(F228,{0,1,2,3,"3.5",4,5},{"F","D","C","B","A-","A","A+"}))</f>
        <v>F</v>
      </c>
      <c r="AJ228" s="56" t="str">
        <f>IF(H228="0","0",LOOKUP(H228,{0,1,2,3,"3.5",4,5},{"F","D","C","B","A-","A","A+"}))</f>
        <v>F</v>
      </c>
      <c r="AK228" s="56" t="str">
        <f>IF(L228="0","0",LOOKUP(L228,{0,1,2,3,"3.5",4,5},{"F","D","C","B","A-","A","A+"}))</f>
        <v>F</v>
      </c>
      <c r="AL228" s="56" t="str">
        <f>IF(P228="0","0",LOOKUP(P228,{0,1,2,3,"3.5",4,5},{"F","D","C","B","A-","A","A+"}))</f>
        <v>F</v>
      </c>
      <c r="AM228" s="56" t="str">
        <f>IF(T228="0","0",LOOKUP(T228,{0,1,2,3,"3.5",4,5},{"F","D","C","B","A-","A","A+"}))</f>
        <v>F</v>
      </c>
      <c r="AN228" s="56" t="str">
        <f>IF(X228="0","0",LOOKUP(X228,{0,1,2,3,"3.5",4,5},{"F","D","C","B","A-","A","A+"}))</f>
        <v>F</v>
      </c>
      <c r="AO228" s="56" t="str">
        <f>IF(AB228="0","0",LOOKUP(AB228,{0,1,2,3,"3.5",4,5},{"F","D","C","B","A-","A","A+"}))</f>
        <v>F</v>
      </c>
      <c r="AP228" s="57">
        <f t="shared" si="138"/>
        <v>0</v>
      </c>
    </row>
    <row r="229" spans="1:42" x14ac:dyDescent="0.25">
      <c r="A229" s="86"/>
      <c r="B229" s="87"/>
      <c r="C229" s="59"/>
      <c r="D229" s="59"/>
      <c r="E229" s="62">
        <f t="shared" si="132"/>
        <v>0</v>
      </c>
      <c r="F229" s="62">
        <f>IF(E229="0","0",LOOKUP(E229,{0,33,40,50,60,70,80},{0,1,2,3,"3.5",4,5}))</f>
        <v>0</v>
      </c>
      <c r="G229" s="59"/>
      <c r="H229" s="62">
        <f>IF(G229="0","0",LOOKUP(G229,{0,33,40,50,60,70,80},{0,1,2,3,"3.5",4,5}))</f>
        <v>0</v>
      </c>
      <c r="I229" s="59"/>
      <c r="J229" s="59"/>
      <c r="K229" s="62">
        <f t="shared" si="133"/>
        <v>0</v>
      </c>
      <c r="L229" s="62">
        <f>IF(K229="0","0",LOOKUP(K229,{0,25,30,37,45,52,60},{0,1,2,3,"3.5",4,5}))</f>
        <v>0</v>
      </c>
      <c r="M229" s="59"/>
      <c r="N229" s="59"/>
      <c r="O229" s="59">
        <f t="shared" si="134"/>
        <v>0</v>
      </c>
      <c r="P229" s="59">
        <f>IF(O229="0","0",LOOKUP(O229,{0,25,30,37,45,52,60},{0,1,2,3,"3.5",4,5}))</f>
        <v>0</v>
      </c>
      <c r="Q229" s="59"/>
      <c r="R229" s="59"/>
      <c r="S229" s="59">
        <f t="shared" si="135"/>
        <v>0</v>
      </c>
      <c r="T229" s="59">
        <f>IF(S229="0","0",LOOKUP(S229,{0,25,30,37,45,52,60},{0,1,2,3,"3.5",4,5}))</f>
        <v>0</v>
      </c>
      <c r="U229" s="59"/>
      <c r="V229" s="59"/>
      <c r="W229" s="59">
        <f t="shared" si="136"/>
        <v>0</v>
      </c>
      <c r="X229" s="59">
        <f>IF(W229="0","0",LOOKUP(W229,{0,25,30,37,45,52,60},{0,1,2,3,"3.5",4,5}))</f>
        <v>0</v>
      </c>
      <c r="Y229" s="59"/>
      <c r="Z229" s="59"/>
      <c r="AA229" s="59">
        <f t="shared" si="137"/>
        <v>0</v>
      </c>
      <c r="AB229" s="59">
        <f>IF(AA229="0","0",LOOKUP(AA229,{0,25,30,37,45,52,60},{0,1,2,3,"3.5",4,5}))</f>
        <v>0</v>
      </c>
      <c r="AC229" s="59"/>
      <c r="AD229" s="82">
        <f>IF(ISBLANK(X229)," ",IF(X229="0","0",LOOKUP(X229,{0,1,2,3,"3.5",4,5},{0,0,0,1,"1.5",2,3})))</f>
        <v>0</v>
      </c>
      <c r="AE229" s="77">
        <f t="shared" ref="AE229" si="150">IF(OR((F229=0),(H229=0),(L229=0),(P229=0),(T229=0),(AB229=0)),0,SUM(F229+H229+L229+P229+T229+AB229+AD229)/6)</f>
        <v>0</v>
      </c>
      <c r="AF229" s="82" t="str">
        <f t="shared" si="129"/>
        <v>F</v>
      </c>
      <c r="AG229" s="85" t="str">
        <f t="shared" si="130"/>
        <v>Fail</v>
      </c>
      <c r="AI229" s="56" t="str">
        <f>IF(F229="0","0",LOOKUP(F229,{0,1,2,3,"3.5",4,5},{"F","D","C","B","A-","A","A+"}))</f>
        <v>F</v>
      </c>
      <c r="AJ229" s="56" t="str">
        <f>IF(H229="0","0",LOOKUP(H229,{0,1,2,3,"3.5",4,5},{"F","D","C","B","A-","A","A+"}))</f>
        <v>F</v>
      </c>
      <c r="AK229" s="56" t="str">
        <f>IF(L229="0","0",LOOKUP(L229,{0,1,2,3,"3.5",4,5},{"F","D","C","B","A-","A","A+"}))</f>
        <v>F</v>
      </c>
      <c r="AL229" s="56" t="str">
        <f>IF(P229="0","0",LOOKUP(P229,{0,1,2,3,"3.5",4,5},{"F","D","C","B","A-","A","A+"}))</f>
        <v>F</v>
      </c>
      <c r="AM229" s="56" t="str">
        <f>IF(T229="0","0",LOOKUP(T229,{0,1,2,3,"3.5",4,5},{"F","D","C","B","A-","A","A+"}))</f>
        <v>F</v>
      </c>
      <c r="AN229" s="56" t="str">
        <f>IF(X229="0","0",LOOKUP(X229,{0,1,2,3,"3.5",4,5},{"F","D","C","B","A-","A","A+"}))</f>
        <v>F</v>
      </c>
      <c r="AO229" s="56" t="str">
        <f>IF(AB229="0","0",LOOKUP(AB229,{0,1,2,3,"3.5",4,5},{"F","D","C","B","A-","A","A+"}))</f>
        <v>F</v>
      </c>
      <c r="AP229" s="57">
        <f t="shared" si="138"/>
        <v>0</v>
      </c>
    </row>
    <row r="230" spans="1:42" x14ac:dyDescent="0.25">
      <c r="A230" s="86"/>
      <c r="B230" s="87"/>
      <c r="C230" s="59"/>
      <c r="D230" s="59"/>
      <c r="E230" s="62">
        <f t="shared" si="132"/>
        <v>0</v>
      </c>
      <c r="F230" s="62">
        <f>IF(E230="0","0",LOOKUP(E230,{0,33,40,50,60,70,80},{0,1,2,3,"3.5",4,5}))</f>
        <v>0</v>
      </c>
      <c r="G230" s="59"/>
      <c r="H230" s="62">
        <f>IF(G230="0","0",LOOKUP(G230,{0,33,40,50,60,70,80},{0,1,2,3,"3.5",4,5}))</f>
        <v>0</v>
      </c>
      <c r="I230" s="59"/>
      <c r="J230" s="59"/>
      <c r="K230" s="62">
        <f t="shared" si="133"/>
        <v>0</v>
      </c>
      <c r="L230" s="62">
        <f>IF(K230="0","0",LOOKUP(K230,{0,25,30,37,45,52,60},{0,1,2,3,"3.5",4,5}))</f>
        <v>0</v>
      </c>
      <c r="M230" s="59"/>
      <c r="N230" s="59"/>
      <c r="O230" s="59">
        <f t="shared" si="134"/>
        <v>0</v>
      </c>
      <c r="P230" s="59">
        <f>IF(O230="0","0",LOOKUP(O230,{0,25,30,37,45,52,60},{0,1,2,3,"3.5",4,5}))</f>
        <v>0</v>
      </c>
      <c r="Q230" s="59"/>
      <c r="R230" s="59"/>
      <c r="S230" s="59">
        <f t="shared" si="135"/>
        <v>0</v>
      </c>
      <c r="T230" s="59">
        <f>IF(S230="0","0",LOOKUP(S230,{0,25,30,37,45,52,60},{0,1,2,3,"3.5",4,5}))</f>
        <v>0</v>
      </c>
      <c r="U230" s="59"/>
      <c r="V230" s="59"/>
      <c r="W230" s="59">
        <f t="shared" si="136"/>
        <v>0</v>
      </c>
      <c r="X230" s="59">
        <f>IF(W230="0","0",LOOKUP(W230,{0,25,30,37,45,52,60},{0,1,2,3,"3.5",4,5}))</f>
        <v>0</v>
      </c>
      <c r="Y230" s="59"/>
      <c r="Z230" s="59"/>
      <c r="AA230" s="59">
        <f t="shared" si="137"/>
        <v>0</v>
      </c>
      <c r="AB230" s="59">
        <f>IF(AA230="0","0",LOOKUP(AA230,{0,25,30,37,45,52,60},{0,1,2,3,"3.5",4,5}))</f>
        <v>0</v>
      </c>
      <c r="AC230" s="59"/>
      <c r="AD230" s="82">
        <f>IF(ISBLANK(X230)," ",IF(X230="0","0",LOOKUP(X230,{0,1,2,3,"3.5",4,5},{0,0,0,1,"1.5",2,3})))</f>
        <v>0</v>
      </c>
      <c r="AE230" s="77">
        <f t="shared" ref="AE230" si="151">IF(OR((F230=0),(H230=0),(L230=0),(P230=0),(T230=0),(X230=0)),0,SUM(F230+H230+L230+P230+T230+X230+AD230)/6)</f>
        <v>0</v>
      </c>
      <c r="AF230" s="82" t="str">
        <f t="shared" si="129"/>
        <v>F</v>
      </c>
      <c r="AG230" s="85" t="str">
        <f t="shared" si="130"/>
        <v>Fail</v>
      </c>
      <c r="AI230" s="56" t="str">
        <f>IF(F230="0","0",LOOKUP(F230,{0,1,2,3,"3.5",4,5},{"F","D","C","B","A-","A","A+"}))</f>
        <v>F</v>
      </c>
      <c r="AJ230" s="56" t="str">
        <f>IF(H230="0","0",LOOKUP(H230,{0,1,2,3,"3.5",4,5},{"F","D","C","B","A-","A","A+"}))</f>
        <v>F</v>
      </c>
      <c r="AK230" s="56" t="str">
        <f>IF(L230="0","0",LOOKUP(L230,{0,1,2,3,"3.5",4,5},{"F","D","C","B","A-","A","A+"}))</f>
        <v>F</v>
      </c>
      <c r="AL230" s="56" t="str">
        <f>IF(P230="0","0",LOOKUP(P230,{0,1,2,3,"3.5",4,5},{"F","D","C","B","A-","A","A+"}))</f>
        <v>F</v>
      </c>
      <c r="AM230" s="56" t="str">
        <f>IF(T230="0","0",LOOKUP(T230,{0,1,2,3,"3.5",4,5},{"F","D","C","B","A-","A","A+"}))</f>
        <v>F</v>
      </c>
      <c r="AN230" s="56" t="str">
        <f>IF(X230="0","0",LOOKUP(X230,{0,1,2,3,"3.5",4,5},{"F","D","C","B","A-","A","A+"}))</f>
        <v>F</v>
      </c>
      <c r="AO230" s="56" t="str">
        <f>IF(AB230="0","0",LOOKUP(AB230,{0,1,2,3,"3.5",4,5},{"F","D","C","B","A-","A","A+"}))</f>
        <v>F</v>
      </c>
      <c r="AP230" s="57">
        <f t="shared" si="138"/>
        <v>0</v>
      </c>
    </row>
    <row r="231" spans="1:42" x14ac:dyDescent="0.25">
      <c r="A231" s="86"/>
      <c r="B231" s="87"/>
      <c r="C231" s="59"/>
      <c r="D231" s="59"/>
      <c r="E231" s="62">
        <f t="shared" si="132"/>
        <v>0</v>
      </c>
      <c r="F231" s="62">
        <f>IF(E231="0","0",LOOKUP(E231,{0,33,40,50,60,70,80},{0,1,2,3,"3.5",4,5}))</f>
        <v>0</v>
      </c>
      <c r="G231" s="59"/>
      <c r="H231" s="62">
        <f>IF(G231="0","0",LOOKUP(G231,{0,33,40,50,60,70,80},{0,1,2,3,"3.5",4,5}))</f>
        <v>0</v>
      </c>
      <c r="I231" s="59"/>
      <c r="J231" s="59"/>
      <c r="K231" s="62">
        <f t="shared" si="133"/>
        <v>0</v>
      </c>
      <c r="L231" s="62">
        <f>IF(K231="0","0",LOOKUP(K231,{0,25,30,37,45,52,60},{0,1,2,3,"3.5",4,5}))</f>
        <v>0</v>
      </c>
      <c r="M231" s="59"/>
      <c r="N231" s="59"/>
      <c r="O231" s="59">
        <f t="shared" si="134"/>
        <v>0</v>
      </c>
      <c r="P231" s="59">
        <f>IF(O231="0","0",LOOKUP(O231,{0,25,30,37,45,52,60},{0,1,2,3,"3.5",4,5}))</f>
        <v>0</v>
      </c>
      <c r="Q231" s="59"/>
      <c r="R231" s="59"/>
      <c r="S231" s="59">
        <f t="shared" si="135"/>
        <v>0</v>
      </c>
      <c r="T231" s="59">
        <f>IF(S231="0","0",LOOKUP(S231,{0,25,30,37,45,52,60},{0,1,2,3,"3.5",4,5}))</f>
        <v>0</v>
      </c>
      <c r="U231" s="59"/>
      <c r="V231" s="59"/>
      <c r="W231" s="59">
        <f t="shared" si="136"/>
        <v>0</v>
      </c>
      <c r="X231" s="59">
        <f>IF(W231="0","0",LOOKUP(W231,{0,25,30,37,45,52,60},{0,1,2,3,"3.5",4,5}))</f>
        <v>0</v>
      </c>
      <c r="Y231" s="59"/>
      <c r="Z231" s="59"/>
      <c r="AA231" s="59">
        <f t="shared" si="137"/>
        <v>0</v>
      </c>
      <c r="AB231" s="59">
        <f>IF(AA231="0","0",LOOKUP(AA231,{0,25,30,37,45,52,60},{0,1,2,3,"3.5",4,5}))</f>
        <v>0</v>
      </c>
      <c r="AC231" s="59"/>
      <c r="AD231" s="82">
        <f>IF(ISBLANK(X231)," ",IF(X231="0","0",LOOKUP(X231,{0,1,2,3,"3.5",4,5},{0,0,0,1,"1.5",2,3})))</f>
        <v>0</v>
      </c>
      <c r="AE231" s="77">
        <f t="shared" ref="AE231" si="152">IF(OR((F231=0),(H231=0),(L231=0),(P231=0),(T231=0),(AB231=0)),0,SUM(F231+H231+L231+P231+T231+AB231+AD231)/6)</f>
        <v>0</v>
      </c>
      <c r="AF231" s="82" t="str">
        <f t="shared" si="129"/>
        <v>F</v>
      </c>
      <c r="AG231" s="85" t="str">
        <f t="shared" si="130"/>
        <v>Fail</v>
      </c>
      <c r="AI231" s="56" t="str">
        <f>IF(F231="0","0",LOOKUP(F231,{0,1,2,3,"3.5",4,5},{"F","D","C","B","A-","A","A+"}))</f>
        <v>F</v>
      </c>
      <c r="AJ231" s="56" t="str">
        <f>IF(H231="0","0",LOOKUP(H231,{0,1,2,3,"3.5",4,5},{"F","D","C","B","A-","A","A+"}))</f>
        <v>F</v>
      </c>
      <c r="AK231" s="56" t="str">
        <f>IF(L231="0","0",LOOKUP(L231,{0,1,2,3,"3.5",4,5},{"F","D","C","B","A-","A","A+"}))</f>
        <v>F</v>
      </c>
      <c r="AL231" s="56" t="str">
        <f>IF(P231="0","0",LOOKUP(P231,{0,1,2,3,"3.5",4,5},{"F","D","C","B","A-","A","A+"}))</f>
        <v>F</v>
      </c>
      <c r="AM231" s="56" t="str">
        <f>IF(T231="0","0",LOOKUP(T231,{0,1,2,3,"3.5",4,5},{"F","D","C","B","A-","A","A+"}))</f>
        <v>F</v>
      </c>
      <c r="AN231" s="56" t="str">
        <f>IF(X231="0","0",LOOKUP(X231,{0,1,2,3,"3.5",4,5},{"F","D","C","B","A-","A","A+"}))</f>
        <v>F</v>
      </c>
      <c r="AO231" s="56" t="str">
        <f>IF(AB231="0","0",LOOKUP(AB231,{0,1,2,3,"3.5",4,5},{"F","D","C","B","A-","A","A+"}))</f>
        <v>F</v>
      </c>
      <c r="AP231" s="57">
        <f t="shared" si="138"/>
        <v>0</v>
      </c>
    </row>
    <row r="232" spans="1:42" x14ac:dyDescent="0.25">
      <c r="A232" s="86"/>
      <c r="B232" s="87"/>
      <c r="C232" s="59"/>
      <c r="D232" s="59"/>
      <c r="E232" s="62">
        <f t="shared" si="132"/>
        <v>0</v>
      </c>
      <c r="F232" s="62">
        <f>IF(E232="0","0",LOOKUP(E232,{0,33,40,50,60,70,80},{0,1,2,3,"3.5",4,5}))</f>
        <v>0</v>
      </c>
      <c r="G232" s="59"/>
      <c r="H232" s="62">
        <f>IF(G232="0","0",LOOKUP(G232,{0,33,40,50,60,70,80},{0,1,2,3,"3.5",4,5}))</f>
        <v>0</v>
      </c>
      <c r="I232" s="59"/>
      <c r="J232" s="59"/>
      <c r="K232" s="62">
        <f t="shared" si="133"/>
        <v>0</v>
      </c>
      <c r="L232" s="62">
        <f>IF(K232="0","0",LOOKUP(K232,{0,25,30,37,45,52,60},{0,1,2,3,"3.5",4,5}))</f>
        <v>0</v>
      </c>
      <c r="M232" s="59"/>
      <c r="N232" s="59"/>
      <c r="O232" s="59">
        <f t="shared" si="134"/>
        <v>0</v>
      </c>
      <c r="P232" s="59">
        <f>IF(O232="0","0",LOOKUP(O232,{0,25,30,37,45,52,60},{0,1,2,3,"3.5",4,5}))</f>
        <v>0</v>
      </c>
      <c r="Q232" s="59"/>
      <c r="R232" s="59"/>
      <c r="S232" s="59">
        <f t="shared" si="135"/>
        <v>0</v>
      </c>
      <c r="T232" s="59">
        <f>IF(S232="0","0",LOOKUP(S232,{0,25,30,37,45,52,60},{0,1,2,3,"3.5",4,5}))</f>
        <v>0</v>
      </c>
      <c r="U232" s="59"/>
      <c r="V232" s="59"/>
      <c r="W232" s="59">
        <f t="shared" si="136"/>
        <v>0</v>
      </c>
      <c r="X232" s="59">
        <f>IF(W232="0","0",LOOKUP(W232,{0,25,30,37,45,52,60},{0,1,2,3,"3.5",4,5}))</f>
        <v>0</v>
      </c>
      <c r="Y232" s="59"/>
      <c r="Z232" s="59"/>
      <c r="AA232" s="59">
        <f t="shared" si="137"/>
        <v>0</v>
      </c>
      <c r="AB232" s="59">
        <f>IF(AA232="0","0",LOOKUP(AA232,{0,25,30,37,45,52,60},{0,1,2,3,"3.5",4,5}))</f>
        <v>0</v>
      </c>
      <c r="AC232" s="59"/>
      <c r="AD232" s="82">
        <f>IF(ISBLANK(X232)," ",IF(X232="0","0",LOOKUP(X232,{0,1,2,3,"3.5",4,5},{0,0,0,1,"1.5",2,3})))</f>
        <v>0</v>
      </c>
      <c r="AE232" s="77">
        <f t="shared" ref="AE232" si="153">IF(OR((F232=0),(H232=0),(L232=0),(P232=0),(T232=0),(X232=0)),0,SUM(F232+H232+L232+P232+T232+X232+AD232)/6)</f>
        <v>0</v>
      </c>
      <c r="AF232" s="82" t="str">
        <f t="shared" si="129"/>
        <v>F</v>
      </c>
      <c r="AG232" s="85" t="str">
        <f t="shared" si="130"/>
        <v>Fail</v>
      </c>
      <c r="AI232" s="56" t="str">
        <f>IF(F232="0","0",LOOKUP(F232,{0,1,2,3,"3.5",4,5},{"F","D","C","B","A-","A","A+"}))</f>
        <v>F</v>
      </c>
      <c r="AJ232" s="56" t="str">
        <f>IF(H232="0","0",LOOKUP(H232,{0,1,2,3,"3.5",4,5},{"F","D","C","B","A-","A","A+"}))</f>
        <v>F</v>
      </c>
      <c r="AK232" s="56" t="str">
        <f>IF(L232="0","0",LOOKUP(L232,{0,1,2,3,"3.5",4,5},{"F","D","C","B","A-","A","A+"}))</f>
        <v>F</v>
      </c>
      <c r="AL232" s="56" t="str">
        <f>IF(P232="0","0",LOOKUP(P232,{0,1,2,3,"3.5",4,5},{"F","D","C","B","A-","A","A+"}))</f>
        <v>F</v>
      </c>
      <c r="AM232" s="56" t="str">
        <f>IF(T232="0","0",LOOKUP(T232,{0,1,2,3,"3.5",4,5},{"F","D","C","B","A-","A","A+"}))</f>
        <v>F</v>
      </c>
      <c r="AN232" s="56" t="str">
        <f>IF(X232="0","0",LOOKUP(X232,{0,1,2,3,"3.5",4,5},{"F","D","C","B","A-","A","A+"}))</f>
        <v>F</v>
      </c>
      <c r="AO232" s="56" t="str">
        <f>IF(AB232="0","0",LOOKUP(AB232,{0,1,2,3,"3.5",4,5},{"F","D","C","B","A-","A","A+"}))</f>
        <v>F</v>
      </c>
      <c r="AP232" s="57">
        <f t="shared" si="138"/>
        <v>0</v>
      </c>
    </row>
    <row r="233" spans="1:42" x14ac:dyDescent="0.25">
      <c r="A233" s="86"/>
      <c r="B233" s="87"/>
      <c r="C233" s="59"/>
      <c r="D233" s="59"/>
      <c r="E233" s="62">
        <f t="shared" si="132"/>
        <v>0</v>
      </c>
      <c r="F233" s="62">
        <f>IF(E233="0","0",LOOKUP(E233,{0,33,40,50,60,70,80},{0,1,2,3,"3.5",4,5}))</f>
        <v>0</v>
      </c>
      <c r="G233" s="59"/>
      <c r="H233" s="62">
        <f>IF(G233="0","0",LOOKUP(G233,{0,33,40,50,60,70,80},{0,1,2,3,"3.5",4,5}))</f>
        <v>0</v>
      </c>
      <c r="I233" s="59"/>
      <c r="J233" s="59"/>
      <c r="K233" s="62">
        <f t="shared" si="133"/>
        <v>0</v>
      </c>
      <c r="L233" s="62">
        <f>IF(K233="0","0",LOOKUP(K233,{0,25,30,37,45,52,60},{0,1,2,3,"3.5",4,5}))</f>
        <v>0</v>
      </c>
      <c r="M233" s="59"/>
      <c r="N233" s="59"/>
      <c r="O233" s="59">
        <f t="shared" si="134"/>
        <v>0</v>
      </c>
      <c r="P233" s="59">
        <f>IF(O233="0","0",LOOKUP(O233,{0,25,30,37,45,52,60},{0,1,2,3,"3.5",4,5}))</f>
        <v>0</v>
      </c>
      <c r="Q233" s="59"/>
      <c r="R233" s="59"/>
      <c r="S233" s="59">
        <f t="shared" si="135"/>
        <v>0</v>
      </c>
      <c r="T233" s="59">
        <f>IF(S233="0","0",LOOKUP(S233,{0,25,30,37,45,52,60},{0,1,2,3,"3.5",4,5}))</f>
        <v>0</v>
      </c>
      <c r="U233" s="59"/>
      <c r="V233" s="59"/>
      <c r="W233" s="59">
        <f t="shared" si="136"/>
        <v>0</v>
      </c>
      <c r="X233" s="59">
        <f>IF(W233="0","0",LOOKUP(W233,{0,25,30,37,45,52,60},{0,1,2,3,"3.5",4,5}))</f>
        <v>0</v>
      </c>
      <c r="Y233" s="59"/>
      <c r="Z233" s="59"/>
      <c r="AA233" s="59">
        <f t="shared" si="137"/>
        <v>0</v>
      </c>
      <c r="AB233" s="59">
        <f>IF(AA233="0","0",LOOKUP(AA233,{0,25,30,37,45,52,60},{0,1,2,3,"3.5",4,5}))</f>
        <v>0</v>
      </c>
      <c r="AC233" s="59"/>
      <c r="AD233" s="82">
        <f>IF(ISBLANK(X233)," ",IF(X233="0","0",LOOKUP(X233,{0,1,2,3,"3.5",4,5},{0,0,0,1,"1.5",2,3})))</f>
        <v>0</v>
      </c>
      <c r="AE233" s="77">
        <f t="shared" ref="AE233" si="154">IF(OR((F233=0),(H233=0),(L233=0),(P233=0),(T233=0),(AB233=0)),0,SUM(F233+H233+L233+P233+T233+AB233+AD233)/6)</f>
        <v>0</v>
      </c>
      <c r="AF233" s="82" t="str">
        <f t="shared" si="129"/>
        <v>F</v>
      </c>
      <c r="AG233" s="85" t="str">
        <f t="shared" si="130"/>
        <v>Fail</v>
      </c>
      <c r="AI233" s="56" t="str">
        <f>IF(F233="0","0",LOOKUP(F233,{0,1,2,3,"3.5",4,5},{"F","D","C","B","A-","A","A+"}))</f>
        <v>F</v>
      </c>
      <c r="AJ233" s="56" t="str">
        <f>IF(H233="0","0",LOOKUP(H233,{0,1,2,3,"3.5",4,5},{"F","D","C","B","A-","A","A+"}))</f>
        <v>F</v>
      </c>
      <c r="AK233" s="56" t="str">
        <f>IF(L233="0","0",LOOKUP(L233,{0,1,2,3,"3.5",4,5},{"F","D","C","B","A-","A","A+"}))</f>
        <v>F</v>
      </c>
      <c r="AL233" s="56" t="str">
        <f>IF(P233="0","0",LOOKUP(P233,{0,1,2,3,"3.5",4,5},{"F","D","C","B","A-","A","A+"}))</f>
        <v>F</v>
      </c>
      <c r="AM233" s="56" t="str">
        <f>IF(T233="0","0",LOOKUP(T233,{0,1,2,3,"3.5",4,5},{"F","D","C","B","A-","A","A+"}))</f>
        <v>F</v>
      </c>
      <c r="AN233" s="56" t="str">
        <f>IF(X233="0","0",LOOKUP(X233,{0,1,2,3,"3.5",4,5},{"F","D","C","B","A-","A","A+"}))</f>
        <v>F</v>
      </c>
      <c r="AO233" s="56" t="str">
        <f>IF(AB233="0","0",LOOKUP(AB233,{0,1,2,3,"3.5",4,5},{"F","D","C","B","A-","A","A+"}))</f>
        <v>F</v>
      </c>
      <c r="AP233" s="57">
        <f t="shared" si="138"/>
        <v>0</v>
      </c>
    </row>
    <row r="234" spans="1:42" x14ac:dyDescent="0.25">
      <c r="A234" s="86"/>
      <c r="B234" s="87"/>
      <c r="C234" s="59"/>
      <c r="D234" s="59"/>
      <c r="E234" s="62">
        <f t="shared" si="132"/>
        <v>0</v>
      </c>
      <c r="F234" s="62">
        <f>IF(E234="0","0",LOOKUP(E234,{0,33,40,50,60,70,80},{0,1,2,3,"3.5",4,5}))</f>
        <v>0</v>
      </c>
      <c r="G234" s="59"/>
      <c r="H234" s="62">
        <f>IF(G234="0","0",LOOKUP(G234,{0,33,40,50,60,70,80},{0,1,2,3,"3.5",4,5}))</f>
        <v>0</v>
      </c>
      <c r="I234" s="59"/>
      <c r="J234" s="59"/>
      <c r="K234" s="62">
        <f t="shared" si="133"/>
        <v>0</v>
      </c>
      <c r="L234" s="62">
        <f>IF(K234="0","0",LOOKUP(K234,{0,25,30,37,45,52,60},{0,1,2,3,"3.5",4,5}))</f>
        <v>0</v>
      </c>
      <c r="M234" s="59"/>
      <c r="N234" s="59"/>
      <c r="O234" s="59">
        <f t="shared" si="134"/>
        <v>0</v>
      </c>
      <c r="P234" s="59">
        <f>IF(O234="0","0",LOOKUP(O234,{0,25,30,37,45,52,60},{0,1,2,3,"3.5",4,5}))</f>
        <v>0</v>
      </c>
      <c r="Q234" s="59"/>
      <c r="R234" s="59"/>
      <c r="S234" s="59">
        <f t="shared" si="135"/>
        <v>0</v>
      </c>
      <c r="T234" s="59">
        <f>IF(S234="0","0",LOOKUP(S234,{0,25,30,37,45,52,60},{0,1,2,3,"3.5",4,5}))</f>
        <v>0</v>
      </c>
      <c r="U234" s="59"/>
      <c r="V234" s="59"/>
      <c r="W234" s="59">
        <f t="shared" si="136"/>
        <v>0</v>
      </c>
      <c r="X234" s="59">
        <f>IF(W234="0","0",LOOKUP(W234,{0,25,30,37,45,52,60},{0,1,2,3,"3.5",4,5}))</f>
        <v>0</v>
      </c>
      <c r="Y234" s="59"/>
      <c r="Z234" s="59"/>
      <c r="AA234" s="59">
        <f t="shared" si="137"/>
        <v>0</v>
      </c>
      <c r="AB234" s="59">
        <f>IF(AA234="0","0",LOOKUP(AA234,{0,25,30,37,45,52,60},{0,1,2,3,"3.5",4,5}))</f>
        <v>0</v>
      </c>
      <c r="AC234" s="59"/>
      <c r="AD234" s="82">
        <f>IF(ISBLANK(X234)," ",IF(X234="0","0",LOOKUP(X234,{0,1,2,3,"3.5",4,5},{0,0,0,1,"1.5",2,3})))</f>
        <v>0</v>
      </c>
      <c r="AE234" s="77">
        <f t="shared" ref="AE234" si="155">IF(OR((F234=0),(H234=0),(L234=0),(P234=0),(T234=0),(X234=0)),0,SUM(F234+H234+L234+P234+T234+X234+AD234)/6)</f>
        <v>0</v>
      </c>
      <c r="AF234" s="82" t="str">
        <f t="shared" si="129"/>
        <v>F</v>
      </c>
      <c r="AG234" s="85" t="str">
        <f t="shared" si="130"/>
        <v>Fail</v>
      </c>
      <c r="AI234" s="56" t="str">
        <f>IF(F234="0","0",LOOKUP(F234,{0,1,2,3,"3.5",4,5},{"F","D","C","B","A-","A","A+"}))</f>
        <v>F</v>
      </c>
      <c r="AJ234" s="56" t="str">
        <f>IF(H234="0","0",LOOKUP(H234,{0,1,2,3,"3.5",4,5},{"F","D","C","B","A-","A","A+"}))</f>
        <v>F</v>
      </c>
      <c r="AK234" s="56" t="str">
        <f>IF(L234="0","0",LOOKUP(L234,{0,1,2,3,"3.5",4,5},{"F","D","C","B","A-","A","A+"}))</f>
        <v>F</v>
      </c>
      <c r="AL234" s="56" t="str">
        <f>IF(P234="0","0",LOOKUP(P234,{0,1,2,3,"3.5",4,5},{"F","D","C","B","A-","A","A+"}))</f>
        <v>F</v>
      </c>
      <c r="AM234" s="56" t="str">
        <f>IF(T234="0","0",LOOKUP(T234,{0,1,2,3,"3.5",4,5},{"F","D","C","B","A-","A","A+"}))</f>
        <v>F</v>
      </c>
      <c r="AN234" s="56" t="str">
        <f>IF(X234="0","0",LOOKUP(X234,{0,1,2,3,"3.5",4,5},{"F","D","C","B","A-","A","A+"}))</f>
        <v>F</v>
      </c>
      <c r="AO234" s="56" t="str">
        <f>IF(AB234="0","0",LOOKUP(AB234,{0,1,2,3,"3.5",4,5},{"F","D","C","B","A-","A","A+"}))</f>
        <v>F</v>
      </c>
      <c r="AP234" s="57">
        <f t="shared" si="138"/>
        <v>0</v>
      </c>
    </row>
    <row r="235" spans="1:42" x14ac:dyDescent="0.25">
      <c r="A235" s="86"/>
      <c r="B235" s="87"/>
      <c r="C235" s="59"/>
      <c r="D235" s="59"/>
      <c r="E235" s="62">
        <f t="shared" si="132"/>
        <v>0</v>
      </c>
      <c r="F235" s="62">
        <f>IF(E235="0","0",LOOKUP(E235,{0,33,40,50,60,70,80},{0,1,2,3,"3.5",4,5}))</f>
        <v>0</v>
      </c>
      <c r="G235" s="59"/>
      <c r="H235" s="62">
        <f>IF(G235="0","0",LOOKUP(G235,{0,33,40,50,60,70,80},{0,1,2,3,"3.5",4,5}))</f>
        <v>0</v>
      </c>
      <c r="I235" s="59"/>
      <c r="J235" s="59"/>
      <c r="K235" s="62">
        <f t="shared" si="133"/>
        <v>0</v>
      </c>
      <c r="L235" s="62">
        <f>IF(K235="0","0",LOOKUP(K235,{0,25,30,37,45,52,60},{0,1,2,3,"3.5",4,5}))</f>
        <v>0</v>
      </c>
      <c r="M235" s="59"/>
      <c r="N235" s="59"/>
      <c r="O235" s="59">
        <f t="shared" si="134"/>
        <v>0</v>
      </c>
      <c r="P235" s="59">
        <f>IF(O235="0","0",LOOKUP(O235,{0,25,30,37,45,52,60},{0,1,2,3,"3.5",4,5}))</f>
        <v>0</v>
      </c>
      <c r="Q235" s="59"/>
      <c r="R235" s="59"/>
      <c r="S235" s="59">
        <f t="shared" si="135"/>
        <v>0</v>
      </c>
      <c r="T235" s="59">
        <f>IF(S235="0","0",LOOKUP(S235,{0,25,30,37,45,52,60},{0,1,2,3,"3.5",4,5}))</f>
        <v>0</v>
      </c>
      <c r="U235" s="59"/>
      <c r="V235" s="59"/>
      <c r="W235" s="59">
        <f t="shared" si="136"/>
        <v>0</v>
      </c>
      <c r="X235" s="59">
        <f>IF(W235="0","0",LOOKUP(W235,{0,25,30,37,45,52,60},{0,1,2,3,"3.5",4,5}))</f>
        <v>0</v>
      </c>
      <c r="Y235" s="59"/>
      <c r="Z235" s="59"/>
      <c r="AA235" s="59">
        <f t="shared" si="137"/>
        <v>0</v>
      </c>
      <c r="AB235" s="59">
        <f>IF(AA235="0","0",LOOKUP(AA235,{0,25,30,37,45,52,60},{0,1,2,3,"3.5",4,5}))</f>
        <v>0</v>
      </c>
      <c r="AC235" s="59"/>
      <c r="AD235" s="82">
        <f>IF(ISBLANK(X235)," ",IF(X235="0","0",LOOKUP(X235,{0,1,2,3,"3.5",4,5},{0,0,0,1,"1.5",2,3})))</f>
        <v>0</v>
      </c>
      <c r="AE235" s="77">
        <f t="shared" ref="AE235" si="156">IF(OR((F235=0),(H235=0),(L235=0),(P235=0),(T235=0),(AB235=0)),0,SUM(F235+H235+L235+P235+T235+AB235+AD235)/6)</f>
        <v>0</v>
      </c>
      <c r="AF235" s="82" t="str">
        <f t="shared" si="129"/>
        <v>F</v>
      </c>
      <c r="AG235" s="85" t="str">
        <f t="shared" si="130"/>
        <v>Fail</v>
      </c>
      <c r="AI235" s="56" t="str">
        <f>IF(F235="0","0",LOOKUP(F235,{0,1,2,3,"3.5",4,5},{"F","D","C","B","A-","A","A+"}))</f>
        <v>F</v>
      </c>
      <c r="AJ235" s="56" t="str">
        <f>IF(H235="0","0",LOOKUP(H235,{0,1,2,3,"3.5",4,5},{"F","D","C","B","A-","A","A+"}))</f>
        <v>F</v>
      </c>
      <c r="AK235" s="56" t="str">
        <f>IF(L235="0","0",LOOKUP(L235,{0,1,2,3,"3.5",4,5},{"F","D","C","B","A-","A","A+"}))</f>
        <v>F</v>
      </c>
      <c r="AL235" s="56" t="str">
        <f>IF(P235="0","0",LOOKUP(P235,{0,1,2,3,"3.5",4,5},{"F","D","C","B","A-","A","A+"}))</f>
        <v>F</v>
      </c>
      <c r="AM235" s="56" t="str">
        <f>IF(T235="0","0",LOOKUP(T235,{0,1,2,3,"3.5",4,5},{"F","D","C","B","A-","A","A+"}))</f>
        <v>F</v>
      </c>
      <c r="AN235" s="56" t="str">
        <f>IF(X235="0","0",LOOKUP(X235,{0,1,2,3,"3.5",4,5},{"F","D","C","B","A-","A","A+"}))</f>
        <v>F</v>
      </c>
      <c r="AO235" s="56" t="str">
        <f>IF(AB235="0","0",LOOKUP(AB235,{0,1,2,3,"3.5",4,5},{"F","D","C","B","A-","A","A+"}))</f>
        <v>F</v>
      </c>
      <c r="AP235" s="57">
        <f t="shared" si="138"/>
        <v>0</v>
      </c>
    </row>
    <row r="236" spans="1:42" x14ac:dyDescent="0.25">
      <c r="A236" s="86"/>
      <c r="B236" s="87"/>
      <c r="C236" s="59"/>
      <c r="D236" s="59"/>
      <c r="E236" s="62">
        <f t="shared" si="132"/>
        <v>0</v>
      </c>
      <c r="F236" s="62">
        <f>IF(E236="0","0",LOOKUP(E236,{0,33,40,50,60,70,80},{0,1,2,3,"3.5",4,5}))</f>
        <v>0</v>
      </c>
      <c r="G236" s="59"/>
      <c r="H236" s="62">
        <f>IF(G236="0","0",LOOKUP(G236,{0,33,40,50,60,70,80},{0,1,2,3,"3.5",4,5}))</f>
        <v>0</v>
      </c>
      <c r="I236" s="59"/>
      <c r="J236" s="59"/>
      <c r="K236" s="62">
        <f t="shared" si="133"/>
        <v>0</v>
      </c>
      <c r="L236" s="62">
        <f>IF(K236="0","0",LOOKUP(K236,{0,25,30,37,45,52,60},{0,1,2,3,"3.5",4,5}))</f>
        <v>0</v>
      </c>
      <c r="M236" s="59"/>
      <c r="N236" s="59"/>
      <c r="O236" s="59">
        <f t="shared" si="134"/>
        <v>0</v>
      </c>
      <c r="P236" s="59">
        <f>IF(O236="0","0",LOOKUP(O236,{0,25,30,37,45,52,60},{0,1,2,3,"3.5",4,5}))</f>
        <v>0</v>
      </c>
      <c r="Q236" s="59"/>
      <c r="R236" s="59"/>
      <c r="S236" s="59">
        <f t="shared" si="135"/>
        <v>0</v>
      </c>
      <c r="T236" s="59">
        <f>IF(S236="0","0",LOOKUP(S236,{0,25,30,37,45,52,60},{0,1,2,3,"3.5",4,5}))</f>
        <v>0</v>
      </c>
      <c r="U236" s="59"/>
      <c r="V236" s="59"/>
      <c r="W236" s="59">
        <f t="shared" si="136"/>
        <v>0</v>
      </c>
      <c r="X236" s="59">
        <f>IF(W236="0","0",LOOKUP(W236,{0,25,30,37,45,52,60},{0,1,2,3,"3.5",4,5}))</f>
        <v>0</v>
      </c>
      <c r="Y236" s="59"/>
      <c r="Z236" s="59"/>
      <c r="AA236" s="59">
        <f t="shared" si="137"/>
        <v>0</v>
      </c>
      <c r="AB236" s="59">
        <f>IF(AA236="0","0",LOOKUP(AA236,{0,25,30,37,45,52,60},{0,1,2,3,"3.5",4,5}))</f>
        <v>0</v>
      </c>
      <c r="AC236" s="59"/>
      <c r="AD236" s="82">
        <f>IF(ISBLANK(X236)," ",IF(X236="0","0",LOOKUP(X236,{0,1,2,3,"3.5",4,5},{0,0,0,1,"1.5",2,3})))</f>
        <v>0</v>
      </c>
      <c r="AE236" s="77">
        <f t="shared" ref="AE236" si="157">IF(OR((F236=0),(H236=0),(L236=0),(P236=0),(T236=0),(X236=0)),0,SUM(F236+H236+L236+P236+T236+X236+AD236)/6)</f>
        <v>0</v>
      </c>
      <c r="AF236" s="82" t="str">
        <f t="shared" si="129"/>
        <v>F</v>
      </c>
      <c r="AG236" s="85" t="str">
        <f t="shared" si="130"/>
        <v>Fail</v>
      </c>
      <c r="AI236" s="56" t="str">
        <f>IF(F236="0","0",LOOKUP(F236,{0,1,2,3,"3.5",4,5},{"F","D","C","B","A-","A","A+"}))</f>
        <v>F</v>
      </c>
      <c r="AJ236" s="56" t="str">
        <f>IF(H236="0","0",LOOKUP(H236,{0,1,2,3,"3.5",4,5},{"F","D","C","B","A-","A","A+"}))</f>
        <v>F</v>
      </c>
      <c r="AK236" s="56" t="str">
        <f>IF(L236="0","0",LOOKUP(L236,{0,1,2,3,"3.5",4,5},{"F","D","C","B","A-","A","A+"}))</f>
        <v>F</v>
      </c>
      <c r="AL236" s="56" t="str">
        <f>IF(P236="0","0",LOOKUP(P236,{0,1,2,3,"3.5",4,5},{"F","D","C","B","A-","A","A+"}))</f>
        <v>F</v>
      </c>
      <c r="AM236" s="56" t="str">
        <f>IF(T236="0","0",LOOKUP(T236,{0,1,2,3,"3.5",4,5},{"F","D","C","B","A-","A","A+"}))</f>
        <v>F</v>
      </c>
      <c r="AN236" s="56" t="str">
        <f>IF(X236="0","0",LOOKUP(X236,{0,1,2,3,"3.5",4,5},{"F","D","C","B","A-","A","A+"}))</f>
        <v>F</v>
      </c>
      <c r="AO236" s="56" t="str">
        <f>IF(AB236="0","0",LOOKUP(AB236,{0,1,2,3,"3.5",4,5},{"F","D","C","B","A-","A","A+"}))</f>
        <v>F</v>
      </c>
      <c r="AP236" s="57">
        <f t="shared" si="138"/>
        <v>0</v>
      </c>
    </row>
    <row r="237" spans="1:42" x14ac:dyDescent="0.25">
      <c r="A237" s="86"/>
      <c r="B237" s="87"/>
      <c r="C237" s="59"/>
      <c r="D237" s="59"/>
      <c r="E237" s="62">
        <f t="shared" si="132"/>
        <v>0</v>
      </c>
      <c r="F237" s="62">
        <f>IF(E237="0","0",LOOKUP(E237,{0,33,40,50,60,70,80},{0,1,2,3,"3.5",4,5}))</f>
        <v>0</v>
      </c>
      <c r="G237" s="59"/>
      <c r="H237" s="62">
        <f>IF(G237="0","0",LOOKUP(G237,{0,33,40,50,60,70,80},{0,1,2,3,"3.5",4,5}))</f>
        <v>0</v>
      </c>
      <c r="I237" s="59"/>
      <c r="J237" s="59"/>
      <c r="K237" s="62">
        <f t="shared" si="133"/>
        <v>0</v>
      </c>
      <c r="L237" s="62">
        <f>IF(K237="0","0",LOOKUP(K237,{0,25,30,37,45,52,60},{0,1,2,3,"3.5",4,5}))</f>
        <v>0</v>
      </c>
      <c r="M237" s="59"/>
      <c r="N237" s="59"/>
      <c r="O237" s="59">
        <f t="shared" si="134"/>
        <v>0</v>
      </c>
      <c r="P237" s="59">
        <f>IF(O237="0","0",LOOKUP(O237,{0,25,30,37,45,52,60},{0,1,2,3,"3.5",4,5}))</f>
        <v>0</v>
      </c>
      <c r="Q237" s="59"/>
      <c r="R237" s="59"/>
      <c r="S237" s="59">
        <f t="shared" si="135"/>
        <v>0</v>
      </c>
      <c r="T237" s="59">
        <f>IF(S237="0","0",LOOKUP(S237,{0,25,30,37,45,52,60},{0,1,2,3,"3.5",4,5}))</f>
        <v>0</v>
      </c>
      <c r="U237" s="59"/>
      <c r="V237" s="59"/>
      <c r="W237" s="59">
        <f t="shared" si="136"/>
        <v>0</v>
      </c>
      <c r="X237" s="59">
        <f>IF(W237="0","0",LOOKUP(W237,{0,25,30,37,45,52,60},{0,1,2,3,"3.5",4,5}))</f>
        <v>0</v>
      </c>
      <c r="Y237" s="59"/>
      <c r="Z237" s="59"/>
      <c r="AA237" s="59">
        <f t="shared" si="137"/>
        <v>0</v>
      </c>
      <c r="AB237" s="59">
        <f>IF(AA237="0","0",LOOKUP(AA237,{0,25,30,37,45,52,60},{0,1,2,3,"3.5",4,5}))</f>
        <v>0</v>
      </c>
      <c r="AC237" s="59"/>
      <c r="AD237" s="82">
        <f>IF(ISBLANK(X237)," ",IF(X237="0","0",LOOKUP(X237,{0,1,2,3,"3.5",4,5},{0,0,0,1,"1.5",2,3})))</f>
        <v>0</v>
      </c>
      <c r="AE237" s="77">
        <f t="shared" ref="AE237" si="158">IF(OR((F237=0),(H237=0),(L237=0),(P237=0),(T237=0),(AB237=0)),0,SUM(F237+H237+L237+P237+T237+AB237+AD237)/6)</f>
        <v>0</v>
      </c>
      <c r="AF237" s="82" t="str">
        <f t="shared" si="129"/>
        <v>F</v>
      </c>
      <c r="AG237" s="85" t="str">
        <f t="shared" si="130"/>
        <v>Fail</v>
      </c>
      <c r="AI237" s="56" t="str">
        <f>IF(F237="0","0",LOOKUP(F237,{0,1,2,3,"3.5",4,5},{"F","D","C","B","A-","A","A+"}))</f>
        <v>F</v>
      </c>
      <c r="AJ237" s="56" t="str">
        <f>IF(H237="0","0",LOOKUP(H237,{0,1,2,3,"3.5",4,5},{"F","D","C","B","A-","A","A+"}))</f>
        <v>F</v>
      </c>
      <c r="AK237" s="56" t="str">
        <f>IF(L237="0","0",LOOKUP(L237,{0,1,2,3,"3.5",4,5},{"F","D","C","B","A-","A","A+"}))</f>
        <v>F</v>
      </c>
      <c r="AL237" s="56" t="str">
        <f>IF(P237="0","0",LOOKUP(P237,{0,1,2,3,"3.5",4,5},{"F","D","C","B","A-","A","A+"}))</f>
        <v>F</v>
      </c>
      <c r="AM237" s="56" t="str">
        <f>IF(T237="0","0",LOOKUP(T237,{0,1,2,3,"3.5",4,5},{"F","D","C","B","A-","A","A+"}))</f>
        <v>F</v>
      </c>
      <c r="AN237" s="56" t="str">
        <f>IF(X237="0","0",LOOKUP(X237,{0,1,2,3,"3.5",4,5},{"F","D","C","B","A-","A","A+"}))</f>
        <v>F</v>
      </c>
      <c r="AO237" s="56" t="str">
        <f>IF(AB237="0","0",LOOKUP(AB237,{0,1,2,3,"3.5",4,5},{"F","D","C","B","A-","A","A+"}))</f>
        <v>F</v>
      </c>
      <c r="AP237" s="57">
        <f t="shared" si="138"/>
        <v>0</v>
      </c>
    </row>
    <row r="238" spans="1:42" x14ac:dyDescent="0.25">
      <c r="A238" s="86"/>
      <c r="B238" s="87"/>
      <c r="C238" s="59"/>
      <c r="D238" s="59"/>
      <c r="E238" s="62">
        <f t="shared" si="132"/>
        <v>0</v>
      </c>
      <c r="F238" s="62">
        <f>IF(E238="0","0",LOOKUP(E238,{0,33,40,50,60,70,80},{0,1,2,3,"3.5",4,5}))</f>
        <v>0</v>
      </c>
      <c r="G238" s="59"/>
      <c r="H238" s="62">
        <f>IF(G238="0","0",LOOKUP(G238,{0,33,40,50,60,70,80},{0,1,2,3,"3.5",4,5}))</f>
        <v>0</v>
      </c>
      <c r="I238" s="59"/>
      <c r="J238" s="59"/>
      <c r="K238" s="62">
        <f t="shared" si="133"/>
        <v>0</v>
      </c>
      <c r="L238" s="62">
        <f>IF(K238="0","0",LOOKUP(K238,{0,25,30,37,45,52,60},{0,1,2,3,"3.5",4,5}))</f>
        <v>0</v>
      </c>
      <c r="M238" s="59"/>
      <c r="N238" s="59"/>
      <c r="O238" s="59">
        <f t="shared" si="134"/>
        <v>0</v>
      </c>
      <c r="P238" s="59">
        <f>IF(O238="0","0",LOOKUP(O238,{0,25,30,37,45,52,60},{0,1,2,3,"3.5",4,5}))</f>
        <v>0</v>
      </c>
      <c r="Q238" s="59"/>
      <c r="R238" s="59"/>
      <c r="S238" s="59">
        <f t="shared" si="135"/>
        <v>0</v>
      </c>
      <c r="T238" s="59">
        <f>IF(S238="0","0",LOOKUP(S238,{0,25,30,37,45,52,60},{0,1,2,3,"3.5",4,5}))</f>
        <v>0</v>
      </c>
      <c r="U238" s="59"/>
      <c r="V238" s="59"/>
      <c r="W238" s="59">
        <f t="shared" si="136"/>
        <v>0</v>
      </c>
      <c r="X238" s="59">
        <f>IF(W238="0","0",LOOKUP(W238,{0,25,30,37,45,52,60},{0,1,2,3,"3.5",4,5}))</f>
        <v>0</v>
      </c>
      <c r="Y238" s="59"/>
      <c r="Z238" s="59"/>
      <c r="AA238" s="59">
        <f t="shared" si="137"/>
        <v>0</v>
      </c>
      <c r="AB238" s="59">
        <f>IF(AA238="0","0",LOOKUP(AA238,{0,25,30,37,45,52,60},{0,1,2,3,"3.5",4,5}))</f>
        <v>0</v>
      </c>
      <c r="AC238" s="59"/>
      <c r="AD238" s="82">
        <f>IF(ISBLANK(X238)," ",IF(X238="0","0",LOOKUP(X238,{0,1,2,3,"3.5",4,5},{0,0,0,1,"1.5",2,3})))</f>
        <v>0</v>
      </c>
      <c r="AE238" s="77">
        <f t="shared" ref="AE238" si="159">IF(OR((F238=0),(H238=0),(L238=0),(P238=0),(T238=0),(X238=0)),0,SUM(F238+H238+L238+P238+T238+X238+AD238)/6)</f>
        <v>0</v>
      </c>
      <c r="AF238" s="82" t="str">
        <f t="shared" si="129"/>
        <v>F</v>
      </c>
      <c r="AG238" s="85" t="str">
        <f t="shared" si="130"/>
        <v>Fail</v>
      </c>
      <c r="AI238" s="56" t="str">
        <f>IF(F238="0","0",LOOKUP(F238,{0,1,2,3,"3.5",4,5},{"F","D","C","B","A-","A","A+"}))</f>
        <v>F</v>
      </c>
      <c r="AJ238" s="56" t="str">
        <f>IF(H238="0","0",LOOKUP(H238,{0,1,2,3,"3.5",4,5},{"F","D","C","B","A-","A","A+"}))</f>
        <v>F</v>
      </c>
      <c r="AK238" s="56" t="str">
        <f>IF(L238="0","0",LOOKUP(L238,{0,1,2,3,"3.5",4,5},{"F","D","C","B","A-","A","A+"}))</f>
        <v>F</v>
      </c>
      <c r="AL238" s="56" t="str">
        <f>IF(P238="0","0",LOOKUP(P238,{0,1,2,3,"3.5",4,5},{"F","D","C","B","A-","A","A+"}))</f>
        <v>F</v>
      </c>
      <c r="AM238" s="56" t="str">
        <f>IF(T238="0","0",LOOKUP(T238,{0,1,2,3,"3.5",4,5},{"F","D","C","B","A-","A","A+"}))</f>
        <v>F</v>
      </c>
      <c r="AN238" s="56" t="str">
        <f>IF(X238="0","0",LOOKUP(X238,{0,1,2,3,"3.5",4,5},{"F","D","C","B","A-","A","A+"}))</f>
        <v>F</v>
      </c>
      <c r="AO238" s="56" t="str">
        <f>IF(AB238="0","0",LOOKUP(AB238,{0,1,2,3,"3.5",4,5},{"F","D","C","B","A-","A","A+"}))</f>
        <v>F</v>
      </c>
      <c r="AP238" s="57">
        <f t="shared" si="138"/>
        <v>0</v>
      </c>
    </row>
    <row r="239" spans="1:42" x14ac:dyDescent="0.25">
      <c r="A239" s="86"/>
      <c r="B239" s="87"/>
      <c r="C239" s="59"/>
      <c r="D239" s="59"/>
      <c r="E239" s="62">
        <f t="shared" si="132"/>
        <v>0</v>
      </c>
      <c r="F239" s="62">
        <f>IF(E239="0","0",LOOKUP(E239,{0,33,40,50,60,70,80},{0,1,2,3,"3.5",4,5}))</f>
        <v>0</v>
      </c>
      <c r="G239" s="59"/>
      <c r="H239" s="62">
        <f>IF(G239="0","0",LOOKUP(G239,{0,33,40,50,60,70,80},{0,1,2,3,"3.5",4,5}))</f>
        <v>0</v>
      </c>
      <c r="I239" s="59"/>
      <c r="J239" s="59"/>
      <c r="K239" s="62">
        <f t="shared" si="133"/>
        <v>0</v>
      </c>
      <c r="L239" s="62">
        <f>IF(K239="0","0",LOOKUP(K239,{0,25,30,37,45,52,60},{0,1,2,3,"3.5",4,5}))</f>
        <v>0</v>
      </c>
      <c r="M239" s="59"/>
      <c r="N239" s="59"/>
      <c r="O239" s="59">
        <f t="shared" si="134"/>
        <v>0</v>
      </c>
      <c r="P239" s="59">
        <f>IF(O239="0","0",LOOKUP(O239,{0,25,30,37,45,52,60},{0,1,2,3,"3.5",4,5}))</f>
        <v>0</v>
      </c>
      <c r="Q239" s="59"/>
      <c r="R239" s="59"/>
      <c r="S239" s="59">
        <f t="shared" si="135"/>
        <v>0</v>
      </c>
      <c r="T239" s="59">
        <f>IF(S239="0","0",LOOKUP(S239,{0,25,30,37,45,52,60},{0,1,2,3,"3.5",4,5}))</f>
        <v>0</v>
      </c>
      <c r="U239" s="59"/>
      <c r="V239" s="59"/>
      <c r="W239" s="59">
        <f t="shared" si="136"/>
        <v>0</v>
      </c>
      <c r="X239" s="59">
        <f>IF(W239="0","0",LOOKUP(W239,{0,25,30,37,45,52,60},{0,1,2,3,"3.5",4,5}))</f>
        <v>0</v>
      </c>
      <c r="Y239" s="59"/>
      <c r="Z239" s="59"/>
      <c r="AA239" s="59">
        <f t="shared" si="137"/>
        <v>0</v>
      </c>
      <c r="AB239" s="59">
        <f>IF(AA239="0","0",LOOKUP(AA239,{0,25,30,37,45,52,60},{0,1,2,3,"3.5",4,5}))</f>
        <v>0</v>
      </c>
      <c r="AC239" s="59"/>
      <c r="AD239" s="82">
        <f>IF(ISBLANK(X239)," ",IF(X239="0","0",LOOKUP(X239,{0,1,2,3,"3.5",4,5},{0,0,0,1,"1.5",2,3})))</f>
        <v>0</v>
      </c>
      <c r="AE239" s="77">
        <f t="shared" ref="AE239" si="160">IF(OR((F239=0),(H239=0),(L239=0),(P239=0),(T239=0),(AB239=0)),0,SUM(F239+H239+L239+P239+T239+AB239+AD239)/6)</f>
        <v>0</v>
      </c>
      <c r="AF239" s="82" t="str">
        <f t="shared" si="129"/>
        <v>F</v>
      </c>
      <c r="AG239" s="85" t="str">
        <f t="shared" si="130"/>
        <v>Fail</v>
      </c>
      <c r="AI239" s="56" t="str">
        <f>IF(F239="0","0",LOOKUP(F239,{0,1,2,3,"3.5",4,5},{"F","D","C","B","A-","A","A+"}))</f>
        <v>F</v>
      </c>
      <c r="AJ239" s="56" t="str">
        <f>IF(H239="0","0",LOOKUP(H239,{0,1,2,3,"3.5",4,5},{"F","D","C","B","A-","A","A+"}))</f>
        <v>F</v>
      </c>
      <c r="AK239" s="56" t="str">
        <f>IF(L239="0","0",LOOKUP(L239,{0,1,2,3,"3.5",4,5},{"F","D","C","B","A-","A","A+"}))</f>
        <v>F</v>
      </c>
      <c r="AL239" s="56" t="str">
        <f>IF(P239="0","0",LOOKUP(P239,{0,1,2,3,"3.5",4,5},{"F","D","C","B","A-","A","A+"}))</f>
        <v>F</v>
      </c>
      <c r="AM239" s="56" t="str">
        <f>IF(T239="0","0",LOOKUP(T239,{0,1,2,3,"3.5",4,5},{"F","D","C","B","A-","A","A+"}))</f>
        <v>F</v>
      </c>
      <c r="AN239" s="56" t="str">
        <f>IF(X239="0","0",LOOKUP(X239,{0,1,2,3,"3.5",4,5},{"F","D","C","B","A-","A","A+"}))</f>
        <v>F</v>
      </c>
      <c r="AO239" s="56" t="str">
        <f>IF(AB239="0","0",LOOKUP(AB239,{0,1,2,3,"3.5",4,5},{"F","D","C","B","A-","A","A+"}))</f>
        <v>F</v>
      </c>
      <c r="AP239" s="57">
        <f t="shared" si="138"/>
        <v>0</v>
      </c>
    </row>
    <row r="240" spans="1:42" x14ac:dyDescent="0.25">
      <c r="A240" s="86"/>
      <c r="B240" s="87"/>
      <c r="C240" s="59"/>
      <c r="D240" s="59"/>
      <c r="E240" s="62">
        <f t="shared" si="132"/>
        <v>0</v>
      </c>
      <c r="F240" s="62">
        <f>IF(E240="0","0",LOOKUP(E240,{0,33,40,50,60,70,80},{0,1,2,3,"3.5",4,5}))</f>
        <v>0</v>
      </c>
      <c r="G240" s="59"/>
      <c r="H240" s="62">
        <f>IF(G240="0","0",LOOKUP(G240,{0,33,40,50,60,70,80},{0,1,2,3,"3.5",4,5}))</f>
        <v>0</v>
      </c>
      <c r="I240" s="59"/>
      <c r="J240" s="59"/>
      <c r="K240" s="62">
        <f t="shared" si="133"/>
        <v>0</v>
      </c>
      <c r="L240" s="62">
        <f>IF(K240="0","0",LOOKUP(K240,{0,25,30,37,45,52,60},{0,1,2,3,"3.5",4,5}))</f>
        <v>0</v>
      </c>
      <c r="M240" s="59"/>
      <c r="N240" s="59"/>
      <c r="O240" s="59">
        <f t="shared" si="134"/>
        <v>0</v>
      </c>
      <c r="P240" s="59">
        <f>IF(O240="0","0",LOOKUP(O240,{0,25,30,37,45,52,60},{0,1,2,3,"3.5",4,5}))</f>
        <v>0</v>
      </c>
      <c r="Q240" s="59"/>
      <c r="R240" s="59"/>
      <c r="S240" s="59">
        <f t="shared" si="135"/>
        <v>0</v>
      </c>
      <c r="T240" s="59">
        <f>IF(S240="0","0",LOOKUP(S240,{0,25,30,37,45,52,60},{0,1,2,3,"3.5",4,5}))</f>
        <v>0</v>
      </c>
      <c r="U240" s="59"/>
      <c r="V240" s="59"/>
      <c r="W240" s="59">
        <f t="shared" si="136"/>
        <v>0</v>
      </c>
      <c r="X240" s="59">
        <f>IF(W240="0","0",LOOKUP(W240,{0,25,30,37,45,52,60},{0,1,2,3,"3.5",4,5}))</f>
        <v>0</v>
      </c>
      <c r="Y240" s="59"/>
      <c r="Z240" s="59"/>
      <c r="AA240" s="59">
        <f t="shared" si="137"/>
        <v>0</v>
      </c>
      <c r="AB240" s="59">
        <f>IF(AA240="0","0",LOOKUP(AA240,{0,25,30,37,45,52,60},{0,1,2,3,"3.5",4,5}))</f>
        <v>0</v>
      </c>
      <c r="AC240" s="59"/>
      <c r="AD240" s="82">
        <f>IF(ISBLANK(X240)," ",IF(X240="0","0",LOOKUP(X240,{0,1,2,3,"3.5",4,5},{0,0,0,1,"1.5",2,3})))</f>
        <v>0</v>
      </c>
      <c r="AE240" s="77">
        <f t="shared" ref="AE240" si="161">IF(OR((F240=0),(H240=0),(L240=0),(P240=0),(T240=0),(X240=0)),0,SUM(F240+H240+L240+P240+T240+X240+AD240)/6)</f>
        <v>0</v>
      </c>
      <c r="AF240" s="82" t="str">
        <f t="shared" si="129"/>
        <v>F</v>
      </c>
      <c r="AG240" s="85" t="str">
        <f t="shared" si="130"/>
        <v>Fail</v>
      </c>
      <c r="AI240" s="56" t="str">
        <f>IF(F240="0","0",LOOKUP(F240,{0,1,2,3,"3.5",4,5},{"F","D","C","B","A-","A","A+"}))</f>
        <v>F</v>
      </c>
      <c r="AJ240" s="56" t="str">
        <f>IF(H240="0","0",LOOKUP(H240,{0,1,2,3,"3.5",4,5},{"F","D","C","B","A-","A","A+"}))</f>
        <v>F</v>
      </c>
      <c r="AK240" s="56" t="str">
        <f>IF(L240="0","0",LOOKUP(L240,{0,1,2,3,"3.5",4,5},{"F","D","C","B","A-","A","A+"}))</f>
        <v>F</v>
      </c>
      <c r="AL240" s="56" t="str">
        <f>IF(P240="0","0",LOOKUP(P240,{0,1,2,3,"3.5",4,5},{"F","D","C","B","A-","A","A+"}))</f>
        <v>F</v>
      </c>
      <c r="AM240" s="56" t="str">
        <f>IF(T240="0","0",LOOKUP(T240,{0,1,2,3,"3.5",4,5},{"F","D","C","B","A-","A","A+"}))</f>
        <v>F</v>
      </c>
      <c r="AN240" s="56" t="str">
        <f>IF(X240="0","0",LOOKUP(X240,{0,1,2,3,"3.5",4,5},{"F","D","C","B","A-","A","A+"}))</f>
        <v>F</v>
      </c>
      <c r="AO240" s="56" t="str">
        <f>IF(AB240="0","0",LOOKUP(AB240,{0,1,2,3,"3.5",4,5},{"F","D","C","B","A-","A","A+"}))</f>
        <v>F</v>
      </c>
      <c r="AP240" s="57">
        <f t="shared" si="138"/>
        <v>0</v>
      </c>
    </row>
    <row r="241" spans="1:42" x14ac:dyDescent="0.25">
      <c r="A241" s="86"/>
      <c r="B241" s="87"/>
      <c r="C241" s="59"/>
      <c r="D241" s="59"/>
      <c r="E241" s="62">
        <f t="shared" si="132"/>
        <v>0</v>
      </c>
      <c r="F241" s="62">
        <f>IF(E241="0","0",LOOKUP(E241,{0,33,40,50,60,70,80},{0,1,2,3,"3.5",4,5}))</f>
        <v>0</v>
      </c>
      <c r="G241" s="59"/>
      <c r="H241" s="62">
        <f>IF(G241="0","0",LOOKUP(G241,{0,33,40,50,60,70,80},{0,1,2,3,"3.5",4,5}))</f>
        <v>0</v>
      </c>
      <c r="I241" s="59"/>
      <c r="J241" s="59"/>
      <c r="K241" s="62">
        <f t="shared" si="133"/>
        <v>0</v>
      </c>
      <c r="L241" s="62">
        <f>IF(K241="0","0",LOOKUP(K241,{0,25,30,37,45,52,60},{0,1,2,3,"3.5",4,5}))</f>
        <v>0</v>
      </c>
      <c r="M241" s="59"/>
      <c r="N241" s="59"/>
      <c r="O241" s="59">
        <f t="shared" si="134"/>
        <v>0</v>
      </c>
      <c r="P241" s="59">
        <f>IF(O241="0","0",LOOKUP(O241,{0,25,30,37,45,52,60},{0,1,2,3,"3.5",4,5}))</f>
        <v>0</v>
      </c>
      <c r="Q241" s="59"/>
      <c r="R241" s="59"/>
      <c r="S241" s="59">
        <f t="shared" si="135"/>
        <v>0</v>
      </c>
      <c r="T241" s="59">
        <f>IF(S241="0","0",LOOKUP(S241,{0,25,30,37,45,52,60},{0,1,2,3,"3.5",4,5}))</f>
        <v>0</v>
      </c>
      <c r="U241" s="59"/>
      <c r="V241" s="59"/>
      <c r="W241" s="59">
        <f t="shared" si="136"/>
        <v>0</v>
      </c>
      <c r="X241" s="59">
        <f>IF(W241="0","0",LOOKUP(W241,{0,25,30,37,45,52,60},{0,1,2,3,"3.5",4,5}))</f>
        <v>0</v>
      </c>
      <c r="Y241" s="59"/>
      <c r="Z241" s="59"/>
      <c r="AA241" s="59">
        <f t="shared" si="137"/>
        <v>0</v>
      </c>
      <c r="AB241" s="59">
        <f>IF(AA241="0","0",LOOKUP(AA241,{0,25,30,37,45,52,60},{0,1,2,3,"3.5",4,5}))</f>
        <v>0</v>
      </c>
      <c r="AC241" s="59"/>
      <c r="AD241" s="82">
        <f>IF(ISBLANK(X241)," ",IF(X241="0","0",LOOKUP(X241,{0,1,2,3,"3.5",4,5},{0,0,0,1,"1.5",2,3})))</f>
        <v>0</v>
      </c>
      <c r="AE241" s="77">
        <f t="shared" ref="AE241" si="162">IF(OR((F241=0),(H241=0),(L241=0),(P241=0),(T241=0),(AB241=0)),0,SUM(F241+H241+L241+P241+T241+AB241+AD241)/6)</f>
        <v>0</v>
      </c>
      <c r="AF241" s="82" t="str">
        <f t="shared" si="129"/>
        <v>F</v>
      </c>
      <c r="AG241" s="85" t="str">
        <f t="shared" si="130"/>
        <v>Fail</v>
      </c>
      <c r="AI241" s="56" t="str">
        <f>IF(F241="0","0",LOOKUP(F241,{0,1,2,3,"3.5",4,5},{"F","D","C","B","A-","A","A+"}))</f>
        <v>F</v>
      </c>
      <c r="AJ241" s="56" t="str">
        <f>IF(H241="0","0",LOOKUP(H241,{0,1,2,3,"3.5",4,5},{"F","D","C","B","A-","A","A+"}))</f>
        <v>F</v>
      </c>
      <c r="AK241" s="56" t="str">
        <f>IF(L241="0","0",LOOKUP(L241,{0,1,2,3,"3.5",4,5},{"F","D","C","B","A-","A","A+"}))</f>
        <v>F</v>
      </c>
      <c r="AL241" s="56" t="str">
        <f>IF(P241="0","0",LOOKUP(P241,{0,1,2,3,"3.5",4,5},{"F","D","C","B","A-","A","A+"}))</f>
        <v>F</v>
      </c>
      <c r="AM241" s="56" t="str">
        <f>IF(T241="0","0",LOOKUP(T241,{0,1,2,3,"3.5",4,5},{"F","D","C","B","A-","A","A+"}))</f>
        <v>F</v>
      </c>
      <c r="AN241" s="56" t="str">
        <f>IF(X241="0","0",LOOKUP(X241,{0,1,2,3,"3.5",4,5},{"F","D","C","B","A-","A","A+"}))</f>
        <v>F</v>
      </c>
      <c r="AO241" s="56" t="str">
        <f>IF(AB241="0","0",LOOKUP(AB241,{0,1,2,3,"3.5",4,5},{"F","D","C","B","A-","A","A+"}))</f>
        <v>F</v>
      </c>
      <c r="AP241" s="57">
        <f t="shared" si="138"/>
        <v>0</v>
      </c>
    </row>
    <row r="242" spans="1:42" x14ac:dyDescent="0.25">
      <c r="A242" s="86"/>
      <c r="B242" s="87"/>
      <c r="C242" s="59"/>
      <c r="D242" s="59"/>
      <c r="E242" s="62">
        <f t="shared" si="132"/>
        <v>0</v>
      </c>
      <c r="F242" s="62">
        <f>IF(E242="0","0",LOOKUP(E242,{0,33,40,50,60,70,80},{0,1,2,3,"3.5",4,5}))</f>
        <v>0</v>
      </c>
      <c r="G242" s="59"/>
      <c r="H242" s="62">
        <f>IF(G242="0","0",LOOKUP(G242,{0,33,40,50,60,70,80},{0,1,2,3,"3.5",4,5}))</f>
        <v>0</v>
      </c>
      <c r="I242" s="59"/>
      <c r="J242" s="59"/>
      <c r="K242" s="62">
        <f t="shared" si="133"/>
        <v>0</v>
      </c>
      <c r="L242" s="62">
        <f>IF(K242="0","0",LOOKUP(K242,{0,25,30,37,45,52,60},{0,1,2,3,"3.5",4,5}))</f>
        <v>0</v>
      </c>
      <c r="M242" s="59"/>
      <c r="N242" s="59"/>
      <c r="O242" s="59">
        <f t="shared" si="134"/>
        <v>0</v>
      </c>
      <c r="P242" s="59">
        <f>IF(O242="0","0",LOOKUP(O242,{0,25,30,37,45,52,60},{0,1,2,3,"3.5",4,5}))</f>
        <v>0</v>
      </c>
      <c r="Q242" s="59"/>
      <c r="R242" s="59"/>
      <c r="S242" s="59">
        <f t="shared" si="135"/>
        <v>0</v>
      </c>
      <c r="T242" s="59">
        <f>IF(S242="0","0",LOOKUP(S242,{0,25,30,37,45,52,60},{0,1,2,3,"3.5",4,5}))</f>
        <v>0</v>
      </c>
      <c r="U242" s="59"/>
      <c r="V242" s="59"/>
      <c r="W242" s="59">
        <f t="shared" si="136"/>
        <v>0</v>
      </c>
      <c r="X242" s="59">
        <f>IF(W242="0","0",LOOKUP(W242,{0,25,30,37,45,52,60},{0,1,2,3,"3.5",4,5}))</f>
        <v>0</v>
      </c>
      <c r="Y242" s="59"/>
      <c r="Z242" s="59"/>
      <c r="AA242" s="59">
        <f t="shared" si="137"/>
        <v>0</v>
      </c>
      <c r="AB242" s="59">
        <f>IF(AA242="0","0",LOOKUP(AA242,{0,25,30,37,45,52,60},{0,1,2,3,"3.5",4,5}))</f>
        <v>0</v>
      </c>
      <c r="AC242" s="59"/>
      <c r="AD242" s="82">
        <f>IF(ISBLANK(X242)," ",IF(X242="0","0",LOOKUP(X242,{0,1,2,3,"3.5",4,5},{0,0,0,1,"1.5",2,3})))</f>
        <v>0</v>
      </c>
      <c r="AE242" s="77">
        <f t="shared" ref="AE242" si="163">IF(OR((F242=0),(H242=0),(L242=0),(P242=0),(T242=0),(X242=0)),0,SUM(F242+H242+L242+P242+T242+X242+AD242)/6)</f>
        <v>0</v>
      </c>
      <c r="AF242" s="82" t="str">
        <f t="shared" si="129"/>
        <v>F</v>
      </c>
      <c r="AG242" s="85" t="str">
        <f t="shared" si="130"/>
        <v>Fail</v>
      </c>
      <c r="AI242" s="56" t="str">
        <f>IF(F242="0","0",LOOKUP(F242,{0,1,2,3,"3.5",4,5},{"F","D","C","B","A-","A","A+"}))</f>
        <v>F</v>
      </c>
      <c r="AJ242" s="56" t="str">
        <f>IF(H242="0","0",LOOKUP(H242,{0,1,2,3,"3.5",4,5},{"F","D","C","B","A-","A","A+"}))</f>
        <v>F</v>
      </c>
      <c r="AK242" s="56" t="str">
        <f>IF(L242="0","0",LOOKUP(L242,{0,1,2,3,"3.5",4,5},{"F","D","C","B","A-","A","A+"}))</f>
        <v>F</v>
      </c>
      <c r="AL242" s="56" t="str">
        <f>IF(P242="0","0",LOOKUP(P242,{0,1,2,3,"3.5",4,5},{"F","D","C","B","A-","A","A+"}))</f>
        <v>F</v>
      </c>
      <c r="AM242" s="56" t="str">
        <f>IF(T242="0","0",LOOKUP(T242,{0,1,2,3,"3.5",4,5},{"F","D","C","B","A-","A","A+"}))</f>
        <v>F</v>
      </c>
      <c r="AN242" s="56" t="str">
        <f>IF(X242="0","0",LOOKUP(X242,{0,1,2,3,"3.5",4,5},{"F","D","C","B","A-","A","A+"}))</f>
        <v>F</v>
      </c>
      <c r="AO242" s="56" t="str">
        <f>IF(AB242="0","0",LOOKUP(AB242,{0,1,2,3,"3.5",4,5},{"F","D","C","B","A-","A","A+"}))</f>
        <v>F</v>
      </c>
      <c r="AP242" s="57">
        <f t="shared" si="138"/>
        <v>0</v>
      </c>
    </row>
    <row r="243" spans="1:42" x14ac:dyDescent="0.25">
      <c r="A243" s="86"/>
      <c r="B243" s="87"/>
      <c r="C243" s="59"/>
      <c r="D243" s="59"/>
      <c r="E243" s="62">
        <f t="shared" si="132"/>
        <v>0</v>
      </c>
      <c r="F243" s="62">
        <f>IF(E243="0","0",LOOKUP(E243,{0,33,40,50,60,70,80},{0,1,2,3,"3.5",4,5}))</f>
        <v>0</v>
      </c>
      <c r="G243" s="59"/>
      <c r="H243" s="62">
        <f>IF(G243="0","0",LOOKUP(G243,{0,33,40,50,60,70,80},{0,1,2,3,"3.5",4,5}))</f>
        <v>0</v>
      </c>
      <c r="I243" s="59"/>
      <c r="J243" s="59"/>
      <c r="K243" s="62">
        <f t="shared" si="133"/>
        <v>0</v>
      </c>
      <c r="L243" s="62">
        <f>IF(K243="0","0",LOOKUP(K243,{0,25,30,37,45,52,60},{0,1,2,3,"3.5",4,5}))</f>
        <v>0</v>
      </c>
      <c r="M243" s="59"/>
      <c r="N243" s="59"/>
      <c r="O243" s="59">
        <f t="shared" si="134"/>
        <v>0</v>
      </c>
      <c r="P243" s="59">
        <f>IF(O243="0","0",LOOKUP(O243,{0,25,30,37,45,52,60},{0,1,2,3,"3.5",4,5}))</f>
        <v>0</v>
      </c>
      <c r="Q243" s="59"/>
      <c r="R243" s="59"/>
      <c r="S243" s="59">
        <f t="shared" si="135"/>
        <v>0</v>
      </c>
      <c r="T243" s="59">
        <f>IF(S243="0","0",LOOKUP(S243,{0,25,30,37,45,52,60},{0,1,2,3,"3.5",4,5}))</f>
        <v>0</v>
      </c>
      <c r="U243" s="59"/>
      <c r="V243" s="59"/>
      <c r="W243" s="59">
        <f t="shared" si="136"/>
        <v>0</v>
      </c>
      <c r="X243" s="59">
        <f>IF(W243="0","0",LOOKUP(W243,{0,25,30,37,45,52,60},{0,1,2,3,"3.5",4,5}))</f>
        <v>0</v>
      </c>
      <c r="Y243" s="59"/>
      <c r="Z243" s="59"/>
      <c r="AA243" s="59">
        <f t="shared" si="137"/>
        <v>0</v>
      </c>
      <c r="AB243" s="59">
        <f>IF(AA243="0","0",LOOKUP(AA243,{0,25,30,37,45,52,60},{0,1,2,3,"3.5",4,5}))</f>
        <v>0</v>
      </c>
      <c r="AC243" s="59"/>
      <c r="AD243" s="82">
        <f>IF(ISBLANK(X243)," ",IF(X243="0","0",LOOKUP(X243,{0,1,2,3,"3.5",4,5},{0,0,0,1,"1.5",2,3})))</f>
        <v>0</v>
      </c>
      <c r="AE243" s="77">
        <f t="shared" ref="AE243" si="164">IF(OR((F243=0),(H243=0),(L243=0),(P243=0),(T243=0),(AB243=0)),0,SUM(F243+H243+L243+P243+T243+AB243+AD243)/6)</f>
        <v>0</v>
      </c>
      <c r="AF243" s="82" t="str">
        <f t="shared" si="129"/>
        <v>F</v>
      </c>
      <c r="AG243" s="85" t="str">
        <f t="shared" si="130"/>
        <v>Fail</v>
      </c>
      <c r="AI243" s="56" t="str">
        <f>IF(F243="0","0",LOOKUP(F243,{0,1,2,3,"3.5",4,5},{"F","D","C","B","A-","A","A+"}))</f>
        <v>F</v>
      </c>
      <c r="AJ243" s="56" t="str">
        <f>IF(H243="0","0",LOOKUP(H243,{0,1,2,3,"3.5",4,5},{"F","D","C","B","A-","A","A+"}))</f>
        <v>F</v>
      </c>
      <c r="AK243" s="56" t="str">
        <f>IF(L243="0","0",LOOKUP(L243,{0,1,2,3,"3.5",4,5},{"F","D","C","B","A-","A","A+"}))</f>
        <v>F</v>
      </c>
      <c r="AL243" s="56" t="str">
        <f>IF(P243="0","0",LOOKUP(P243,{0,1,2,3,"3.5",4,5},{"F","D","C","B","A-","A","A+"}))</f>
        <v>F</v>
      </c>
      <c r="AM243" s="56" t="str">
        <f>IF(T243="0","0",LOOKUP(T243,{0,1,2,3,"3.5",4,5},{"F","D","C","B","A-","A","A+"}))</f>
        <v>F</v>
      </c>
      <c r="AN243" s="56" t="str">
        <f>IF(X243="0","0",LOOKUP(X243,{0,1,2,3,"3.5",4,5},{"F","D","C","B","A-","A","A+"}))</f>
        <v>F</v>
      </c>
      <c r="AO243" s="56" t="str">
        <f>IF(AB243="0","0",LOOKUP(AB243,{0,1,2,3,"3.5",4,5},{"F","D","C","B","A-","A","A+"}))</f>
        <v>F</v>
      </c>
      <c r="AP243" s="57">
        <f t="shared" si="138"/>
        <v>0</v>
      </c>
    </row>
    <row r="244" spans="1:42" x14ac:dyDescent="0.25">
      <c r="A244" s="86"/>
      <c r="B244" s="87"/>
      <c r="C244" s="59"/>
      <c r="D244" s="59"/>
      <c r="E244" s="62">
        <f t="shared" si="132"/>
        <v>0</v>
      </c>
      <c r="F244" s="62">
        <f>IF(E244="0","0",LOOKUP(E244,{0,33,40,50,60,70,80},{0,1,2,3,"3.5",4,5}))</f>
        <v>0</v>
      </c>
      <c r="G244" s="59"/>
      <c r="H244" s="62">
        <f>IF(G244="0","0",LOOKUP(G244,{0,33,40,50,60,70,80},{0,1,2,3,"3.5",4,5}))</f>
        <v>0</v>
      </c>
      <c r="I244" s="59"/>
      <c r="J244" s="59"/>
      <c r="K244" s="62">
        <f t="shared" si="133"/>
        <v>0</v>
      </c>
      <c r="L244" s="62">
        <f>IF(K244="0","0",LOOKUP(K244,{0,25,30,37,45,52,60},{0,1,2,3,"3.5",4,5}))</f>
        <v>0</v>
      </c>
      <c r="M244" s="59"/>
      <c r="N244" s="59"/>
      <c r="O244" s="59">
        <f t="shared" si="134"/>
        <v>0</v>
      </c>
      <c r="P244" s="59">
        <f>IF(O244="0","0",LOOKUP(O244,{0,25,30,37,45,52,60},{0,1,2,3,"3.5",4,5}))</f>
        <v>0</v>
      </c>
      <c r="Q244" s="59"/>
      <c r="R244" s="59"/>
      <c r="S244" s="59">
        <f t="shared" si="135"/>
        <v>0</v>
      </c>
      <c r="T244" s="59">
        <f>IF(S244="0","0",LOOKUP(S244,{0,25,30,37,45,52,60},{0,1,2,3,"3.5",4,5}))</f>
        <v>0</v>
      </c>
      <c r="U244" s="59"/>
      <c r="V244" s="59"/>
      <c r="W244" s="59">
        <f t="shared" si="136"/>
        <v>0</v>
      </c>
      <c r="X244" s="59">
        <f>IF(W244="0","0",LOOKUP(W244,{0,25,30,37,45,52,60},{0,1,2,3,"3.5",4,5}))</f>
        <v>0</v>
      </c>
      <c r="Y244" s="59"/>
      <c r="Z244" s="59"/>
      <c r="AA244" s="59">
        <f t="shared" si="137"/>
        <v>0</v>
      </c>
      <c r="AB244" s="59">
        <f>IF(AA244="0","0",LOOKUP(AA244,{0,25,30,37,45,52,60},{0,1,2,3,"3.5",4,5}))</f>
        <v>0</v>
      </c>
      <c r="AC244" s="59"/>
      <c r="AD244" s="82">
        <f>IF(ISBLANK(X244)," ",IF(X244="0","0",LOOKUP(X244,{0,1,2,3,"3.5",4,5},{0,0,0,1,"1.5",2,3})))</f>
        <v>0</v>
      </c>
      <c r="AE244" s="77">
        <f t="shared" ref="AE244" si="165">IF(OR((F244=0),(H244=0),(L244=0),(P244=0),(T244=0),(X244=0)),0,SUM(F244+H244+L244+P244+T244+X244+AD244)/6)</f>
        <v>0</v>
      </c>
      <c r="AF244" s="82" t="str">
        <f t="shared" si="129"/>
        <v>F</v>
      </c>
      <c r="AG244" s="85" t="str">
        <f t="shared" si="130"/>
        <v>Fail</v>
      </c>
      <c r="AI244" s="56" t="str">
        <f>IF(F244="0","0",LOOKUP(F244,{0,1,2,3,"3.5",4,5},{"F","D","C","B","A-","A","A+"}))</f>
        <v>F</v>
      </c>
      <c r="AJ244" s="56" t="str">
        <f>IF(H244="0","0",LOOKUP(H244,{0,1,2,3,"3.5",4,5},{"F","D","C","B","A-","A","A+"}))</f>
        <v>F</v>
      </c>
      <c r="AK244" s="56" t="str">
        <f>IF(L244="0","0",LOOKUP(L244,{0,1,2,3,"3.5",4,5},{"F","D","C","B","A-","A","A+"}))</f>
        <v>F</v>
      </c>
      <c r="AL244" s="56" t="str">
        <f>IF(P244="0","0",LOOKUP(P244,{0,1,2,3,"3.5",4,5},{"F","D","C","B","A-","A","A+"}))</f>
        <v>F</v>
      </c>
      <c r="AM244" s="56" t="str">
        <f>IF(T244="0","0",LOOKUP(T244,{0,1,2,3,"3.5",4,5},{"F","D","C","B","A-","A","A+"}))</f>
        <v>F</v>
      </c>
      <c r="AN244" s="56" t="str">
        <f>IF(X244="0","0",LOOKUP(X244,{0,1,2,3,"3.5",4,5},{"F","D","C","B","A-","A","A+"}))</f>
        <v>F</v>
      </c>
      <c r="AO244" s="56" t="str">
        <f>IF(AB244="0","0",LOOKUP(AB244,{0,1,2,3,"3.5",4,5},{"F","D","C","B","A-","A","A+"}))</f>
        <v>F</v>
      </c>
      <c r="AP244" s="57">
        <f t="shared" si="138"/>
        <v>0</v>
      </c>
    </row>
    <row r="245" spans="1:42" x14ac:dyDescent="0.25">
      <c r="A245" s="86"/>
      <c r="B245" s="87"/>
      <c r="C245" s="59"/>
      <c r="D245" s="59"/>
      <c r="E245" s="62">
        <f t="shared" si="132"/>
        <v>0</v>
      </c>
      <c r="F245" s="62">
        <f>IF(E245="0","0",LOOKUP(E245,{0,33,40,50,60,70,80},{0,1,2,3,"3.5",4,5}))</f>
        <v>0</v>
      </c>
      <c r="G245" s="59"/>
      <c r="H245" s="62">
        <f>IF(G245="0","0",LOOKUP(G245,{0,33,40,50,60,70,80},{0,1,2,3,"3.5",4,5}))</f>
        <v>0</v>
      </c>
      <c r="I245" s="59"/>
      <c r="J245" s="59"/>
      <c r="K245" s="62">
        <f t="shared" si="133"/>
        <v>0</v>
      </c>
      <c r="L245" s="62">
        <f>IF(K245="0","0",LOOKUP(K245,{0,25,30,37,45,52,60},{0,1,2,3,"3.5",4,5}))</f>
        <v>0</v>
      </c>
      <c r="M245" s="59"/>
      <c r="N245" s="59"/>
      <c r="O245" s="59">
        <f t="shared" si="134"/>
        <v>0</v>
      </c>
      <c r="P245" s="59">
        <f>IF(O245="0","0",LOOKUP(O245,{0,25,30,37,45,52,60},{0,1,2,3,"3.5",4,5}))</f>
        <v>0</v>
      </c>
      <c r="Q245" s="59"/>
      <c r="R245" s="59"/>
      <c r="S245" s="59">
        <f t="shared" si="135"/>
        <v>0</v>
      </c>
      <c r="T245" s="59">
        <f>IF(S245="0","0",LOOKUP(S245,{0,25,30,37,45,52,60},{0,1,2,3,"3.5",4,5}))</f>
        <v>0</v>
      </c>
      <c r="U245" s="59"/>
      <c r="V245" s="59"/>
      <c r="W245" s="59">
        <f t="shared" si="136"/>
        <v>0</v>
      </c>
      <c r="X245" s="59">
        <f>IF(W245="0","0",LOOKUP(W245,{0,25,30,37,45,52,60},{0,1,2,3,"3.5",4,5}))</f>
        <v>0</v>
      </c>
      <c r="Y245" s="59"/>
      <c r="Z245" s="59"/>
      <c r="AA245" s="59">
        <f t="shared" si="137"/>
        <v>0</v>
      </c>
      <c r="AB245" s="59">
        <f>IF(AA245="0","0",LOOKUP(AA245,{0,25,30,37,45,52,60},{0,1,2,3,"3.5",4,5}))</f>
        <v>0</v>
      </c>
      <c r="AC245" s="59"/>
      <c r="AD245" s="82">
        <f>IF(ISBLANK(X245)," ",IF(X245="0","0",LOOKUP(X245,{0,1,2,3,"3.5",4,5},{0,0,0,1,"1.5",2,3})))</f>
        <v>0</v>
      </c>
      <c r="AE245" s="77">
        <f t="shared" ref="AE245" si="166">IF(OR((F245=0),(H245=0),(L245=0),(P245=0),(T245=0),(AB245=0)),0,SUM(F245+H245+L245+P245+T245+AB245+AD245)/6)</f>
        <v>0</v>
      </c>
      <c r="AF245" s="82" t="str">
        <f t="shared" si="129"/>
        <v>F</v>
      </c>
      <c r="AG245" s="85" t="str">
        <f t="shared" si="130"/>
        <v>Fail</v>
      </c>
      <c r="AI245" s="56" t="str">
        <f>IF(F245="0","0",LOOKUP(F245,{0,1,2,3,"3.5",4,5},{"F","D","C","B","A-","A","A+"}))</f>
        <v>F</v>
      </c>
      <c r="AJ245" s="56" t="str">
        <f>IF(H245="0","0",LOOKUP(H245,{0,1,2,3,"3.5",4,5},{"F","D","C","B","A-","A","A+"}))</f>
        <v>F</v>
      </c>
      <c r="AK245" s="56" t="str">
        <f>IF(L245="0","0",LOOKUP(L245,{0,1,2,3,"3.5",4,5},{"F","D","C","B","A-","A","A+"}))</f>
        <v>F</v>
      </c>
      <c r="AL245" s="56" t="str">
        <f>IF(P245="0","0",LOOKUP(P245,{0,1,2,3,"3.5",4,5},{"F","D","C","B","A-","A","A+"}))</f>
        <v>F</v>
      </c>
      <c r="AM245" s="56" t="str">
        <f>IF(T245="0","0",LOOKUP(T245,{0,1,2,3,"3.5",4,5},{"F","D","C","B","A-","A","A+"}))</f>
        <v>F</v>
      </c>
      <c r="AN245" s="56" t="str">
        <f>IF(X245="0","0",LOOKUP(X245,{0,1,2,3,"3.5",4,5},{"F","D","C","B","A-","A","A+"}))</f>
        <v>F</v>
      </c>
      <c r="AO245" s="56" t="str">
        <f>IF(AB245="0","0",LOOKUP(AB245,{0,1,2,3,"3.5",4,5},{"F","D","C","B","A-","A","A+"}))</f>
        <v>F</v>
      </c>
      <c r="AP245" s="57">
        <f t="shared" si="138"/>
        <v>0</v>
      </c>
    </row>
    <row r="246" spans="1:42" x14ac:dyDescent="0.25">
      <c r="A246" s="86"/>
      <c r="B246" s="87"/>
      <c r="C246" s="59"/>
      <c r="D246" s="59"/>
      <c r="E246" s="62">
        <f t="shared" si="132"/>
        <v>0</v>
      </c>
      <c r="F246" s="62">
        <f>IF(E246="0","0",LOOKUP(E246,{0,33,40,50,60,70,80},{0,1,2,3,"3.5",4,5}))</f>
        <v>0</v>
      </c>
      <c r="G246" s="59"/>
      <c r="H246" s="62">
        <f>IF(G246="0","0",LOOKUP(G246,{0,33,40,50,60,70,80},{0,1,2,3,"3.5",4,5}))</f>
        <v>0</v>
      </c>
      <c r="I246" s="59"/>
      <c r="J246" s="59"/>
      <c r="K246" s="62">
        <f t="shared" si="133"/>
        <v>0</v>
      </c>
      <c r="L246" s="62">
        <f>IF(K246="0","0",LOOKUP(K246,{0,25,30,37,45,52,60},{0,1,2,3,"3.5",4,5}))</f>
        <v>0</v>
      </c>
      <c r="M246" s="59"/>
      <c r="N246" s="59"/>
      <c r="O246" s="59">
        <f t="shared" si="134"/>
        <v>0</v>
      </c>
      <c r="P246" s="59">
        <f>IF(O246="0","0",LOOKUP(O246,{0,25,30,37,45,52,60},{0,1,2,3,"3.5",4,5}))</f>
        <v>0</v>
      </c>
      <c r="Q246" s="59"/>
      <c r="R246" s="59"/>
      <c r="S246" s="59">
        <f t="shared" si="135"/>
        <v>0</v>
      </c>
      <c r="T246" s="59">
        <f>IF(S246="0","0",LOOKUP(S246,{0,25,30,37,45,52,60},{0,1,2,3,"3.5",4,5}))</f>
        <v>0</v>
      </c>
      <c r="U246" s="59"/>
      <c r="V246" s="59"/>
      <c r="W246" s="59">
        <f t="shared" si="136"/>
        <v>0</v>
      </c>
      <c r="X246" s="59">
        <f>IF(W246="0","0",LOOKUP(W246,{0,25,30,37,45,52,60},{0,1,2,3,"3.5",4,5}))</f>
        <v>0</v>
      </c>
      <c r="Y246" s="59"/>
      <c r="Z246" s="59"/>
      <c r="AA246" s="59">
        <f t="shared" si="137"/>
        <v>0</v>
      </c>
      <c r="AB246" s="59">
        <f>IF(AA246="0","0",LOOKUP(AA246,{0,25,30,37,45,52,60},{0,1,2,3,"3.5",4,5}))</f>
        <v>0</v>
      </c>
      <c r="AC246" s="59"/>
      <c r="AD246" s="82">
        <f>IF(ISBLANK(X246)," ",IF(X246="0","0",LOOKUP(X246,{0,1,2,3,"3.5",4,5},{0,0,0,1,"1.5",2,3})))</f>
        <v>0</v>
      </c>
      <c r="AE246" s="77">
        <f t="shared" ref="AE246" si="167">IF(OR((F246=0),(H246=0),(L246=0),(P246=0),(T246=0),(X246=0)),0,SUM(F246+H246+L246+P246+T246+X246+AD246)/6)</f>
        <v>0</v>
      </c>
      <c r="AF246" s="82" t="str">
        <f t="shared" si="129"/>
        <v>F</v>
      </c>
      <c r="AG246" s="85" t="str">
        <f t="shared" si="130"/>
        <v>Fail</v>
      </c>
      <c r="AI246" s="56" t="str">
        <f>IF(F246="0","0",LOOKUP(F246,{0,1,2,3,"3.5",4,5},{"F","D","C","B","A-","A","A+"}))</f>
        <v>F</v>
      </c>
      <c r="AJ246" s="56" t="str">
        <f>IF(H246="0","0",LOOKUP(H246,{0,1,2,3,"3.5",4,5},{"F","D","C","B","A-","A","A+"}))</f>
        <v>F</v>
      </c>
      <c r="AK246" s="56" t="str">
        <f>IF(L246="0","0",LOOKUP(L246,{0,1,2,3,"3.5",4,5},{"F","D","C","B","A-","A","A+"}))</f>
        <v>F</v>
      </c>
      <c r="AL246" s="56" t="str">
        <f>IF(P246="0","0",LOOKUP(P246,{0,1,2,3,"3.5",4,5},{"F","D","C","B","A-","A","A+"}))</f>
        <v>F</v>
      </c>
      <c r="AM246" s="56" t="str">
        <f>IF(T246="0","0",LOOKUP(T246,{0,1,2,3,"3.5",4,5},{"F","D","C","B","A-","A","A+"}))</f>
        <v>F</v>
      </c>
      <c r="AN246" s="56" t="str">
        <f>IF(X246="0","0",LOOKUP(X246,{0,1,2,3,"3.5",4,5},{"F","D","C","B","A-","A","A+"}))</f>
        <v>F</v>
      </c>
      <c r="AO246" s="56" t="str">
        <f>IF(AB246="0","0",LOOKUP(AB246,{0,1,2,3,"3.5",4,5},{"F","D","C","B","A-","A","A+"}))</f>
        <v>F</v>
      </c>
      <c r="AP246" s="57">
        <f t="shared" si="138"/>
        <v>0</v>
      </c>
    </row>
    <row r="247" spans="1:42" x14ac:dyDescent="0.25">
      <c r="A247" s="86"/>
      <c r="B247" s="87"/>
      <c r="C247" s="59"/>
      <c r="D247" s="59"/>
      <c r="E247" s="62">
        <f t="shared" si="132"/>
        <v>0</v>
      </c>
      <c r="F247" s="62">
        <f>IF(E247="0","0",LOOKUP(E247,{0,33,40,50,60,70,80},{0,1,2,3,"3.5",4,5}))</f>
        <v>0</v>
      </c>
      <c r="G247" s="59"/>
      <c r="H247" s="62">
        <f>IF(G247="0","0",LOOKUP(G247,{0,33,40,50,60,70,80},{0,1,2,3,"3.5",4,5}))</f>
        <v>0</v>
      </c>
      <c r="I247" s="59"/>
      <c r="J247" s="59"/>
      <c r="K247" s="62">
        <f t="shared" si="133"/>
        <v>0</v>
      </c>
      <c r="L247" s="62">
        <f>IF(K247="0","0",LOOKUP(K247,{0,25,30,37,45,52,60},{0,1,2,3,"3.5",4,5}))</f>
        <v>0</v>
      </c>
      <c r="M247" s="59"/>
      <c r="N247" s="59"/>
      <c r="O247" s="59">
        <f t="shared" si="134"/>
        <v>0</v>
      </c>
      <c r="P247" s="59">
        <f>IF(O247="0","0",LOOKUP(O247,{0,25,30,37,45,52,60},{0,1,2,3,"3.5",4,5}))</f>
        <v>0</v>
      </c>
      <c r="Q247" s="59"/>
      <c r="R247" s="59"/>
      <c r="S247" s="59">
        <f t="shared" si="135"/>
        <v>0</v>
      </c>
      <c r="T247" s="59">
        <f>IF(S247="0","0",LOOKUP(S247,{0,25,30,37,45,52,60},{0,1,2,3,"3.5",4,5}))</f>
        <v>0</v>
      </c>
      <c r="U247" s="59"/>
      <c r="V247" s="59"/>
      <c r="W247" s="59">
        <f t="shared" si="136"/>
        <v>0</v>
      </c>
      <c r="X247" s="59">
        <f>IF(W247="0","0",LOOKUP(W247,{0,25,30,37,45,52,60},{0,1,2,3,"3.5",4,5}))</f>
        <v>0</v>
      </c>
      <c r="Y247" s="59"/>
      <c r="Z247" s="59"/>
      <c r="AA247" s="59">
        <f t="shared" si="137"/>
        <v>0</v>
      </c>
      <c r="AB247" s="59">
        <f>IF(AA247="0","0",LOOKUP(AA247,{0,25,30,37,45,52,60},{0,1,2,3,"3.5",4,5}))</f>
        <v>0</v>
      </c>
      <c r="AC247" s="59"/>
      <c r="AD247" s="82">
        <f>IF(ISBLANK(X247)," ",IF(X247="0","0",LOOKUP(X247,{0,1,2,3,"3.5",4,5},{0,0,0,1,"1.5",2,3})))</f>
        <v>0</v>
      </c>
      <c r="AE247" s="77">
        <f t="shared" ref="AE247" si="168">IF(OR((F247=0),(H247=0),(L247=0),(P247=0),(T247=0),(AB247=0)),0,SUM(F247+H247+L247+P247+T247+AB247+AD247)/6)</f>
        <v>0</v>
      </c>
      <c r="AF247" s="82" t="str">
        <f t="shared" si="129"/>
        <v>F</v>
      </c>
      <c r="AG247" s="85" t="str">
        <f t="shared" si="130"/>
        <v>Fail</v>
      </c>
      <c r="AI247" s="56" t="str">
        <f>IF(F247="0","0",LOOKUP(F247,{0,1,2,3,"3.5",4,5},{"F","D","C","B","A-","A","A+"}))</f>
        <v>F</v>
      </c>
      <c r="AJ247" s="56" t="str">
        <f>IF(H247="0","0",LOOKUP(H247,{0,1,2,3,"3.5",4,5},{"F","D","C","B","A-","A","A+"}))</f>
        <v>F</v>
      </c>
      <c r="AK247" s="56" t="str">
        <f>IF(L247="0","0",LOOKUP(L247,{0,1,2,3,"3.5",4,5},{"F","D","C","B","A-","A","A+"}))</f>
        <v>F</v>
      </c>
      <c r="AL247" s="56" t="str">
        <f>IF(P247="0","0",LOOKUP(P247,{0,1,2,3,"3.5",4,5},{"F","D","C","B","A-","A","A+"}))</f>
        <v>F</v>
      </c>
      <c r="AM247" s="56" t="str">
        <f>IF(T247="0","0",LOOKUP(T247,{0,1,2,3,"3.5",4,5},{"F","D","C","B","A-","A","A+"}))</f>
        <v>F</v>
      </c>
      <c r="AN247" s="56" t="str">
        <f>IF(X247="0","0",LOOKUP(X247,{0,1,2,3,"3.5",4,5},{"F","D","C","B","A-","A","A+"}))</f>
        <v>F</v>
      </c>
      <c r="AO247" s="56" t="str">
        <f>IF(AB247="0","0",LOOKUP(AB247,{0,1,2,3,"3.5",4,5},{"F","D","C","B","A-","A","A+"}))</f>
        <v>F</v>
      </c>
      <c r="AP247" s="57">
        <f t="shared" si="138"/>
        <v>0</v>
      </c>
    </row>
    <row r="248" spans="1:42" x14ac:dyDescent="0.25">
      <c r="A248" s="86"/>
      <c r="B248" s="87"/>
      <c r="C248" s="59"/>
      <c r="D248" s="59"/>
      <c r="E248" s="62">
        <f t="shared" si="132"/>
        <v>0</v>
      </c>
      <c r="F248" s="62">
        <f>IF(E248="0","0",LOOKUP(E248,{0,33,40,50,60,70,80},{0,1,2,3,"3.5",4,5}))</f>
        <v>0</v>
      </c>
      <c r="G248" s="59"/>
      <c r="H248" s="62">
        <f>IF(G248="0","0",LOOKUP(G248,{0,33,40,50,60,70,80},{0,1,2,3,"3.5",4,5}))</f>
        <v>0</v>
      </c>
      <c r="I248" s="59"/>
      <c r="J248" s="59"/>
      <c r="K248" s="62">
        <f t="shared" si="133"/>
        <v>0</v>
      </c>
      <c r="L248" s="62">
        <f>IF(K248="0","0",LOOKUP(K248,{0,25,30,37,45,52,60},{0,1,2,3,"3.5",4,5}))</f>
        <v>0</v>
      </c>
      <c r="M248" s="59"/>
      <c r="N248" s="59"/>
      <c r="O248" s="59">
        <f t="shared" si="134"/>
        <v>0</v>
      </c>
      <c r="P248" s="59">
        <f>IF(O248="0","0",LOOKUP(O248,{0,25,30,37,45,52,60},{0,1,2,3,"3.5",4,5}))</f>
        <v>0</v>
      </c>
      <c r="Q248" s="59"/>
      <c r="R248" s="59"/>
      <c r="S248" s="59">
        <f t="shared" si="135"/>
        <v>0</v>
      </c>
      <c r="T248" s="59">
        <f>IF(S248="0","0",LOOKUP(S248,{0,25,30,37,45,52,60},{0,1,2,3,"3.5",4,5}))</f>
        <v>0</v>
      </c>
      <c r="U248" s="59"/>
      <c r="V248" s="59"/>
      <c r="W248" s="59">
        <f t="shared" si="136"/>
        <v>0</v>
      </c>
      <c r="X248" s="59">
        <f>IF(W248="0","0",LOOKUP(W248,{0,25,30,37,45,52,60},{0,1,2,3,"3.5",4,5}))</f>
        <v>0</v>
      </c>
      <c r="Y248" s="59"/>
      <c r="Z248" s="59"/>
      <c r="AA248" s="59">
        <f t="shared" si="137"/>
        <v>0</v>
      </c>
      <c r="AB248" s="59">
        <f>IF(AA248="0","0",LOOKUP(AA248,{0,25,30,37,45,52,60},{0,1,2,3,"3.5",4,5}))</f>
        <v>0</v>
      </c>
      <c r="AC248" s="59"/>
      <c r="AD248" s="82">
        <f>IF(ISBLANK(X248)," ",IF(X248="0","0",LOOKUP(X248,{0,1,2,3,"3.5",4,5},{0,0,0,1,"1.5",2,3})))</f>
        <v>0</v>
      </c>
      <c r="AE248" s="77">
        <f t="shared" ref="AE248" si="169">IF(OR((F248=0),(H248=0),(L248=0),(P248=0),(T248=0),(X248=0)),0,SUM(F248+H248+L248+P248+T248+X248+AD248)/6)</f>
        <v>0</v>
      </c>
      <c r="AF248" s="82" t="str">
        <f t="shared" si="129"/>
        <v>F</v>
      </c>
      <c r="AG248" s="85" t="str">
        <f t="shared" si="130"/>
        <v>Fail</v>
      </c>
      <c r="AI248" s="56" t="str">
        <f>IF(F248="0","0",LOOKUP(F248,{0,1,2,3,"3.5",4,5},{"F","D","C","B","A-","A","A+"}))</f>
        <v>F</v>
      </c>
      <c r="AJ248" s="56" t="str">
        <f>IF(H248="0","0",LOOKUP(H248,{0,1,2,3,"3.5",4,5},{"F","D","C","B","A-","A","A+"}))</f>
        <v>F</v>
      </c>
      <c r="AK248" s="56" t="str">
        <f>IF(L248="0","0",LOOKUP(L248,{0,1,2,3,"3.5",4,5},{"F","D","C","B","A-","A","A+"}))</f>
        <v>F</v>
      </c>
      <c r="AL248" s="56" t="str">
        <f>IF(P248="0","0",LOOKUP(P248,{0,1,2,3,"3.5",4,5},{"F","D","C","B","A-","A","A+"}))</f>
        <v>F</v>
      </c>
      <c r="AM248" s="56" t="str">
        <f>IF(T248="0","0",LOOKUP(T248,{0,1,2,3,"3.5",4,5},{"F","D","C","B","A-","A","A+"}))</f>
        <v>F</v>
      </c>
      <c r="AN248" s="56" t="str">
        <f>IF(X248="0","0",LOOKUP(X248,{0,1,2,3,"3.5",4,5},{"F","D","C","B","A-","A","A+"}))</f>
        <v>F</v>
      </c>
      <c r="AO248" s="56" t="str">
        <f>IF(AB248="0","0",LOOKUP(AB248,{0,1,2,3,"3.5",4,5},{"F","D","C","B","A-","A","A+"}))</f>
        <v>F</v>
      </c>
      <c r="AP248" s="57">
        <f t="shared" si="138"/>
        <v>0</v>
      </c>
    </row>
    <row r="249" spans="1:42" x14ac:dyDescent="0.25">
      <c r="A249" s="86"/>
      <c r="B249" s="87"/>
      <c r="C249" s="59"/>
      <c r="D249" s="59"/>
      <c r="E249" s="62">
        <f t="shared" si="132"/>
        <v>0</v>
      </c>
      <c r="F249" s="62">
        <f>IF(E249="0","0",LOOKUP(E249,{0,33,40,50,60,70,80},{0,1,2,3,"3.5",4,5}))</f>
        <v>0</v>
      </c>
      <c r="G249" s="59"/>
      <c r="H249" s="62">
        <f>IF(G249="0","0",LOOKUP(G249,{0,33,40,50,60,70,80},{0,1,2,3,"3.5",4,5}))</f>
        <v>0</v>
      </c>
      <c r="I249" s="59"/>
      <c r="J249" s="59"/>
      <c r="K249" s="62">
        <f t="shared" si="133"/>
        <v>0</v>
      </c>
      <c r="L249" s="62">
        <f>IF(K249="0","0",LOOKUP(K249,{0,25,30,37,45,52,60},{0,1,2,3,"3.5",4,5}))</f>
        <v>0</v>
      </c>
      <c r="M249" s="59"/>
      <c r="N249" s="59"/>
      <c r="O249" s="59">
        <f t="shared" si="134"/>
        <v>0</v>
      </c>
      <c r="P249" s="59">
        <f>IF(O249="0","0",LOOKUP(O249,{0,25,30,37,45,52,60},{0,1,2,3,"3.5",4,5}))</f>
        <v>0</v>
      </c>
      <c r="Q249" s="59"/>
      <c r="R249" s="59"/>
      <c r="S249" s="59">
        <f t="shared" si="135"/>
        <v>0</v>
      </c>
      <c r="T249" s="59">
        <f>IF(S249="0","0",LOOKUP(S249,{0,25,30,37,45,52,60},{0,1,2,3,"3.5",4,5}))</f>
        <v>0</v>
      </c>
      <c r="U249" s="59"/>
      <c r="V249" s="59"/>
      <c r="W249" s="59">
        <f t="shared" si="136"/>
        <v>0</v>
      </c>
      <c r="X249" s="59">
        <f>IF(W249="0","0",LOOKUP(W249,{0,25,30,37,45,52,60},{0,1,2,3,"3.5",4,5}))</f>
        <v>0</v>
      </c>
      <c r="Y249" s="59"/>
      <c r="Z249" s="59"/>
      <c r="AA249" s="59">
        <f t="shared" si="137"/>
        <v>0</v>
      </c>
      <c r="AB249" s="59">
        <f>IF(AA249="0","0",LOOKUP(AA249,{0,25,30,37,45,52,60},{0,1,2,3,"3.5",4,5}))</f>
        <v>0</v>
      </c>
      <c r="AC249" s="59"/>
      <c r="AD249" s="82">
        <f>IF(ISBLANK(X249)," ",IF(X249="0","0",LOOKUP(X249,{0,1,2,3,"3.5",4,5},{0,0,0,1,"1.5",2,3})))</f>
        <v>0</v>
      </c>
      <c r="AE249" s="77">
        <f t="shared" ref="AE249" si="170">IF(OR((F249=0),(H249=0),(L249=0),(P249=0),(T249=0),(AB249=0)),0,SUM(F249+H249+L249+P249+T249+AB249+AD249)/6)</f>
        <v>0</v>
      </c>
      <c r="AF249" s="82" t="str">
        <f t="shared" si="129"/>
        <v>F</v>
      </c>
      <c r="AG249" s="85" t="str">
        <f t="shared" si="130"/>
        <v>Fail</v>
      </c>
      <c r="AI249" s="56" t="str">
        <f>IF(F249="0","0",LOOKUP(F249,{0,1,2,3,"3.5",4,5},{"F","D","C","B","A-","A","A+"}))</f>
        <v>F</v>
      </c>
      <c r="AJ249" s="56" t="str">
        <f>IF(H249="0","0",LOOKUP(H249,{0,1,2,3,"3.5",4,5},{"F","D","C","B","A-","A","A+"}))</f>
        <v>F</v>
      </c>
      <c r="AK249" s="56" t="str">
        <f>IF(L249="0","0",LOOKUP(L249,{0,1,2,3,"3.5",4,5},{"F","D","C","B","A-","A","A+"}))</f>
        <v>F</v>
      </c>
      <c r="AL249" s="56" t="str">
        <f>IF(P249="0","0",LOOKUP(P249,{0,1,2,3,"3.5",4,5},{"F","D","C","B","A-","A","A+"}))</f>
        <v>F</v>
      </c>
      <c r="AM249" s="56" t="str">
        <f>IF(T249="0","0",LOOKUP(T249,{0,1,2,3,"3.5",4,5},{"F","D","C","B","A-","A","A+"}))</f>
        <v>F</v>
      </c>
      <c r="AN249" s="56" t="str">
        <f>IF(X249="0","0",LOOKUP(X249,{0,1,2,3,"3.5",4,5},{"F","D","C","B","A-","A","A+"}))</f>
        <v>F</v>
      </c>
      <c r="AO249" s="56" t="str">
        <f>IF(AB249="0","0",LOOKUP(AB249,{0,1,2,3,"3.5",4,5},{"F","D","C","B","A-","A","A+"}))</f>
        <v>F</v>
      </c>
      <c r="AP249" s="57">
        <f t="shared" si="138"/>
        <v>0</v>
      </c>
    </row>
    <row r="250" spans="1:42" x14ac:dyDescent="0.25">
      <c r="A250" s="86"/>
      <c r="B250" s="87"/>
      <c r="C250" s="59"/>
      <c r="D250" s="59"/>
      <c r="E250" s="62">
        <f t="shared" si="132"/>
        <v>0</v>
      </c>
      <c r="F250" s="62">
        <f>IF(E250="0","0",LOOKUP(E250,{0,33,40,50,60,70,80},{0,1,2,3,"3.5",4,5}))</f>
        <v>0</v>
      </c>
      <c r="G250" s="59"/>
      <c r="H250" s="62">
        <f>IF(G250="0","0",LOOKUP(G250,{0,33,40,50,60,70,80},{0,1,2,3,"3.5",4,5}))</f>
        <v>0</v>
      </c>
      <c r="I250" s="59"/>
      <c r="J250" s="59"/>
      <c r="K250" s="62">
        <f t="shared" si="133"/>
        <v>0</v>
      </c>
      <c r="L250" s="62">
        <f>IF(K250="0","0",LOOKUP(K250,{0,25,30,37,45,52,60},{0,1,2,3,"3.5",4,5}))</f>
        <v>0</v>
      </c>
      <c r="M250" s="59"/>
      <c r="N250" s="59"/>
      <c r="O250" s="59">
        <f t="shared" si="134"/>
        <v>0</v>
      </c>
      <c r="P250" s="59">
        <f>IF(O250="0","0",LOOKUP(O250,{0,25,30,37,45,52,60},{0,1,2,3,"3.5",4,5}))</f>
        <v>0</v>
      </c>
      <c r="Q250" s="59"/>
      <c r="R250" s="59"/>
      <c r="S250" s="59">
        <f t="shared" si="135"/>
        <v>0</v>
      </c>
      <c r="T250" s="59">
        <f>IF(S250="0","0",LOOKUP(S250,{0,25,30,37,45,52,60},{0,1,2,3,"3.5",4,5}))</f>
        <v>0</v>
      </c>
      <c r="U250" s="59"/>
      <c r="V250" s="59"/>
      <c r="W250" s="59">
        <f t="shared" si="136"/>
        <v>0</v>
      </c>
      <c r="X250" s="59">
        <f>IF(W250="0","0",LOOKUP(W250,{0,25,30,37,45,52,60},{0,1,2,3,"3.5",4,5}))</f>
        <v>0</v>
      </c>
      <c r="Y250" s="59"/>
      <c r="Z250" s="59"/>
      <c r="AA250" s="59">
        <f t="shared" si="137"/>
        <v>0</v>
      </c>
      <c r="AB250" s="59">
        <f>IF(AA250="0","0",LOOKUP(AA250,{0,25,30,37,45,52,60},{0,1,2,3,"3.5",4,5}))</f>
        <v>0</v>
      </c>
      <c r="AC250" s="59"/>
      <c r="AD250" s="82">
        <f>IF(ISBLANK(X250)," ",IF(X250="0","0",LOOKUP(X250,{0,1,2,3,"3.5",4,5},{0,0,0,1,"1.5",2,3})))</f>
        <v>0</v>
      </c>
      <c r="AE250" s="77">
        <f t="shared" ref="AE250" si="171">IF(OR((F250=0),(H250=0),(L250=0),(P250=0),(T250=0),(X250=0)),0,SUM(F250+H250+L250+P250+T250+X250+AD250)/6)</f>
        <v>0</v>
      </c>
      <c r="AF250" s="82" t="str">
        <f t="shared" si="129"/>
        <v>F</v>
      </c>
      <c r="AG250" s="85" t="str">
        <f t="shared" si="130"/>
        <v>Fail</v>
      </c>
      <c r="AI250" s="56" t="str">
        <f>IF(F250="0","0",LOOKUP(F250,{0,1,2,3,"3.5",4,5},{"F","D","C","B","A-","A","A+"}))</f>
        <v>F</v>
      </c>
      <c r="AJ250" s="56" t="str">
        <f>IF(H250="0","0",LOOKUP(H250,{0,1,2,3,"3.5",4,5},{"F","D","C","B","A-","A","A+"}))</f>
        <v>F</v>
      </c>
      <c r="AK250" s="56" t="str">
        <f>IF(L250="0","0",LOOKUP(L250,{0,1,2,3,"3.5",4,5},{"F","D","C","B","A-","A","A+"}))</f>
        <v>F</v>
      </c>
      <c r="AL250" s="56" t="str">
        <f>IF(P250="0","0",LOOKUP(P250,{0,1,2,3,"3.5",4,5},{"F","D","C","B","A-","A","A+"}))</f>
        <v>F</v>
      </c>
      <c r="AM250" s="56" t="str">
        <f>IF(T250="0","0",LOOKUP(T250,{0,1,2,3,"3.5",4,5},{"F","D","C","B","A-","A","A+"}))</f>
        <v>F</v>
      </c>
      <c r="AN250" s="56" t="str">
        <f>IF(X250="0","0",LOOKUP(X250,{0,1,2,3,"3.5",4,5},{"F","D","C","B","A-","A","A+"}))</f>
        <v>F</v>
      </c>
      <c r="AO250" s="56" t="str">
        <f>IF(AB250="0","0",LOOKUP(AB250,{0,1,2,3,"3.5",4,5},{"F","D","C","B","A-","A","A+"}))</f>
        <v>F</v>
      </c>
      <c r="AP250" s="57">
        <f t="shared" si="138"/>
        <v>0</v>
      </c>
    </row>
  </sheetData>
  <sheetProtection algorithmName="SHA-512" hashValue="RznAphod6Gq6xDkknupddFH3AUhkzXa0a1xShPDo6ctxT0yyrFpr90T1FLVQE85V9u7KRO/B9ywu8ZUTWBVlYg==" saltValue="xbzqRDxY2dPUw+4Lh5cx/w==" spinCount="100000" sheet="1" objects="1" scenarios="1"/>
  <sortState ref="A5:AP204">
    <sortCondition ref="A5:A204"/>
  </sortState>
  <mergeCells count="24">
    <mergeCell ref="AP3:AP4"/>
    <mergeCell ref="AN3:AN4"/>
    <mergeCell ref="AO3:AO4"/>
    <mergeCell ref="AI3:AI4"/>
    <mergeCell ref="AJ3:AJ4"/>
    <mergeCell ref="AK3:AK4"/>
    <mergeCell ref="AL3:AL4"/>
    <mergeCell ref="AM3:AM4"/>
    <mergeCell ref="A1:AF1"/>
    <mergeCell ref="A2:AF2"/>
    <mergeCell ref="AG3:AG4"/>
    <mergeCell ref="A3:A4"/>
    <mergeCell ref="C3:F3"/>
    <mergeCell ref="G3:H3"/>
    <mergeCell ref="M3:P3"/>
    <mergeCell ref="Q3:T3"/>
    <mergeCell ref="U3:X3"/>
    <mergeCell ref="Y3:AB3"/>
    <mergeCell ref="AC3:AC4"/>
    <mergeCell ref="AD3:AD4"/>
    <mergeCell ref="AE3:AE4"/>
    <mergeCell ref="AF3:AF4"/>
    <mergeCell ref="B3:B4"/>
    <mergeCell ref="I3:L3"/>
  </mergeCells>
  <pageMargins left="0.15748031496062992" right="0.15748031496062992" top="0.31496062992125984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5"/>
  <sheetViews>
    <sheetView view="pageBreakPreview" zoomScale="96" zoomScaleSheetLayoutView="96" workbookViewId="0">
      <pane xSplit="1" ySplit="4" topLeftCell="B308" activePane="bottomRight" state="frozen"/>
      <selection pane="topRight" activeCell="B1" sqref="B1"/>
      <selection pane="bottomLeft" activeCell="A6" sqref="A6"/>
      <selection pane="bottomRight" activeCell="I327" sqref="I327"/>
    </sheetView>
  </sheetViews>
  <sheetFormatPr defaultRowHeight="15.75" x14ac:dyDescent="0.25"/>
  <cols>
    <col min="1" max="1" width="4.5703125" style="1" customWidth="1"/>
    <col min="2" max="2" width="21.85546875" style="46" customWidth="1"/>
    <col min="3" max="3" width="3.140625" style="11" customWidth="1"/>
    <col min="4" max="4" width="3.7109375" style="11" customWidth="1"/>
    <col min="5" max="5" width="3.7109375" style="1" customWidth="1"/>
    <col min="6" max="6" width="3.28515625" style="1" customWidth="1"/>
    <col min="7" max="7" width="3.5703125" style="11" customWidth="1"/>
    <col min="8" max="8" width="3.140625" style="1" customWidth="1"/>
    <col min="9" max="10" width="3.28515625" style="47" customWidth="1"/>
    <col min="11" max="12" width="3.28515625" style="1" customWidth="1"/>
    <col min="13" max="13" width="3.7109375" style="48" customWidth="1"/>
    <col min="14" max="14" width="3.5703125" style="48" customWidth="1"/>
    <col min="15" max="15" width="3.7109375" style="47" customWidth="1"/>
    <col min="16" max="16" width="3.28515625" style="47" customWidth="1"/>
    <col min="17" max="17" width="3.7109375" style="11" customWidth="1"/>
    <col min="18" max="18" width="3.5703125" style="11" customWidth="1"/>
    <col min="19" max="19" width="3.7109375" style="1" customWidth="1"/>
    <col min="20" max="20" width="3.28515625" style="1" customWidth="1"/>
    <col min="21" max="21" width="3.140625" style="11" bestFit="1" customWidth="1"/>
    <col min="22" max="22" width="3.5703125" style="11" customWidth="1"/>
    <col min="23" max="23" width="3.7109375" style="1" customWidth="1"/>
    <col min="24" max="24" width="3.140625" style="1" bestFit="1" customWidth="1"/>
    <col min="25" max="25" width="3.140625" style="11" bestFit="1" customWidth="1"/>
    <col min="26" max="26" width="3.42578125" style="11" customWidth="1"/>
    <col min="27" max="27" width="3.7109375" style="1" customWidth="1"/>
    <col min="28" max="28" width="3.140625" style="31" bestFit="1" customWidth="1"/>
    <col min="29" max="29" width="4" style="1" customWidth="1"/>
    <col min="30" max="30" width="3.140625" style="1" bestFit="1" customWidth="1"/>
    <col min="31" max="31" width="4.5703125" style="1" customWidth="1"/>
    <col min="32" max="32" width="3.85546875" style="43" customWidth="1"/>
    <col min="33" max="33" width="15.140625" style="1" bestFit="1" customWidth="1"/>
    <col min="34" max="41" width="9.140625" style="1"/>
    <col min="42" max="42" width="12.42578125" style="1" customWidth="1"/>
    <col min="43" max="16384" width="9.140625" style="1"/>
  </cols>
  <sheetData>
    <row r="1" spans="1:42" ht="49.5" customHeight="1" x14ac:dyDescent="0.25">
      <c r="B1" s="103" t="s">
        <v>86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1:42" ht="20.100000000000001" customHeight="1" x14ac:dyDescent="0.25">
      <c r="A2" s="93" t="s">
        <v>88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61"/>
    </row>
    <row r="3" spans="1:42" ht="20.100000000000001" customHeight="1" x14ac:dyDescent="0.25">
      <c r="A3" s="95" t="s">
        <v>13</v>
      </c>
      <c r="B3" s="107" t="s">
        <v>26</v>
      </c>
      <c r="C3" s="94" t="s">
        <v>0</v>
      </c>
      <c r="D3" s="94"/>
      <c r="E3" s="94"/>
      <c r="F3" s="94"/>
      <c r="G3" s="94" t="s">
        <v>1</v>
      </c>
      <c r="H3" s="94"/>
      <c r="I3" s="109" t="s">
        <v>51</v>
      </c>
      <c r="J3" s="109"/>
      <c r="K3" s="109"/>
      <c r="L3" s="110"/>
      <c r="M3" s="105" t="s">
        <v>4</v>
      </c>
      <c r="N3" s="105"/>
      <c r="O3" s="105"/>
      <c r="P3" s="105"/>
      <c r="Q3" s="94" t="s">
        <v>2</v>
      </c>
      <c r="R3" s="94"/>
      <c r="S3" s="94"/>
      <c r="T3" s="94"/>
      <c r="U3" s="94" t="s">
        <v>3</v>
      </c>
      <c r="V3" s="94"/>
      <c r="W3" s="94"/>
      <c r="X3" s="94"/>
      <c r="Y3" s="94" t="s">
        <v>78</v>
      </c>
      <c r="Z3" s="94"/>
      <c r="AA3" s="94"/>
      <c r="AB3" s="94"/>
      <c r="AC3" s="95" t="s">
        <v>15</v>
      </c>
      <c r="AD3" s="95" t="s">
        <v>61</v>
      </c>
      <c r="AE3" s="94" t="s">
        <v>7</v>
      </c>
      <c r="AF3" s="106" t="s">
        <v>8</v>
      </c>
      <c r="AG3" s="94" t="s">
        <v>14</v>
      </c>
      <c r="AH3" s="15"/>
      <c r="AI3" s="101" t="s">
        <v>34</v>
      </c>
      <c r="AJ3" s="101" t="s">
        <v>35</v>
      </c>
      <c r="AK3" s="101" t="s">
        <v>40</v>
      </c>
      <c r="AL3" s="101" t="s">
        <v>43</v>
      </c>
      <c r="AM3" s="101" t="s">
        <v>44</v>
      </c>
      <c r="AN3" s="101" t="s">
        <v>45</v>
      </c>
      <c r="AO3" s="101" t="s">
        <v>52</v>
      </c>
      <c r="AP3" s="104" t="s">
        <v>83</v>
      </c>
    </row>
    <row r="4" spans="1:42" ht="20.100000000000001" customHeight="1" x14ac:dyDescent="0.25">
      <c r="A4" s="95"/>
      <c r="B4" s="108"/>
      <c r="C4" s="85" t="s">
        <v>10</v>
      </c>
      <c r="D4" s="85" t="s">
        <v>11</v>
      </c>
      <c r="E4" s="85" t="s">
        <v>12</v>
      </c>
      <c r="F4" s="85" t="s">
        <v>9</v>
      </c>
      <c r="G4" s="85" t="s">
        <v>12</v>
      </c>
      <c r="H4" s="85" t="s">
        <v>9</v>
      </c>
      <c r="I4" s="85" t="s">
        <v>10</v>
      </c>
      <c r="J4" s="85" t="s">
        <v>11</v>
      </c>
      <c r="K4" s="85" t="s">
        <v>12</v>
      </c>
      <c r="L4" s="85" t="s">
        <v>9</v>
      </c>
      <c r="M4" s="85" t="s">
        <v>10</v>
      </c>
      <c r="N4" s="85" t="s">
        <v>11</v>
      </c>
      <c r="O4" s="85" t="s">
        <v>12</v>
      </c>
      <c r="P4" s="85" t="s">
        <v>9</v>
      </c>
      <c r="Q4" s="85" t="s">
        <v>10</v>
      </c>
      <c r="R4" s="85" t="s">
        <v>11</v>
      </c>
      <c r="S4" s="85" t="s">
        <v>12</v>
      </c>
      <c r="T4" s="85" t="s">
        <v>9</v>
      </c>
      <c r="U4" s="85" t="s">
        <v>10</v>
      </c>
      <c r="V4" s="85" t="s">
        <v>11</v>
      </c>
      <c r="W4" s="85" t="s">
        <v>12</v>
      </c>
      <c r="X4" s="85" t="s">
        <v>9</v>
      </c>
      <c r="Y4" s="85" t="s">
        <v>10</v>
      </c>
      <c r="Z4" s="85" t="s">
        <v>11</v>
      </c>
      <c r="AA4" s="85" t="s">
        <v>12</v>
      </c>
      <c r="AB4" s="85" t="s">
        <v>9</v>
      </c>
      <c r="AC4" s="94"/>
      <c r="AD4" s="95"/>
      <c r="AE4" s="94"/>
      <c r="AF4" s="106"/>
      <c r="AG4" s="94"/>
      <c r="AH4" s="15"/>
      <c r="AI4" s="102"/>
      <c r="AJ4" s="102"/>
      <c r="AK4" s="102"/>
      <c r="AL4" s="102"/>
      <c r="AM4" s="101"/>
      <c r="AN4" s="101"/>
      <c r="AO4" s="101"/>
      <c r="AP4" s="104"/>
    </row>
    <row r="5" spans="1:42" ht="20.100000000000001" customHeight="1" x14ac:dyDescent="0.25">
      <c r="A5" s="86">
        <v>2001</v>
      </c>
      <c r="B5" s="87" t="s">
        <v>301</v>
      </c>
      <c r="C5" s="62">
        <v>42</v>
      </c>
      <c r="D5" s="62">
        <v>20</v>
      </c>
      <c r="E5" s="59">
        <f>IF(OR((C5&lt;19),(D5&lt;9)),0,SUM(C5:D5))</f>
        <v>62</v>
      </c>
      <c r="F5" s="59" t="str">
        <f>IF(E5="0","0",LOOKUP(E5,{0,33,40,50,60,70,80},{0,1,2,3,"3.5",4,5}))</f>
        <v>3.5</v>
      </c>
      <c r="G5" s="59">
        <v>47</v>
      </c>
      <c r="H5" s="59">
        <f>IF(G5="0","0",LOOKUP(G5,{0,33,40,50,60,70,80},{0,1,2,3,"3.5",4,5}))</f>
        <v>2</v>
      </c>
      <c r="I5" s="59">
        <v>20</v>
      </c>
      <c r="J5" s="59">
        <v>15</v>
      </c>
      <c r="K5" s="59">
        <f>IF(OR((I5&lt;13),(J5&lt;8)),0,SUM(I5:J5))</f>
        <v>35</v>
      </c>
      <c r="L5" s="59">
        <f>IF(K5="0","0",LOOKUP(K5,{0,25,30,37,45,52,60},{0,1,2,3,"3.5",4,5}))</f>
        <v>2</v>
      </c>
      <c r="M5" s="71">
        <v>18</v>
      </c>
      <c r="N5" s="71">
        <v>18</v>
      </c>
      <c r="O5" s="59">
        <f>IF(OR((M5&lt;19),(N5&lt;9)),0,SUM(M5:N5))</f>
        <v>0</v>
      </c>
      <c r="P5" s="59">
        <f>IF(O5="0","0",LOOKUP(O5,{0,33,40,50,60,70,80},{0,1,2,3,"3.5",4,5}))</f>
        <v>0</v>
      </c>
      <c r="Q5" s="62">
        <v>34</v>
      </c>
      <c r="R5" s="62">
        <v>17</v>
      </c>
      <c r="S5" s="59">
        <f>IF(OR((Q5&lt;19),(R5&lt;9)),0,SUM(Q5:R5))</f>
        <v>51</v>
      </c>
      <c r="T5" s="59">
        <f>IF(S5="0","0",LOOKUP(S5,{0,33,40,50,60,70,80},{0,1,2,3,"3.5",4,5}))</f>
        <v>3</v>
      </c>
      <c r="U5" s="62">
        <v>30</v>
      </c>
      <c r="V5" s="62">
        <v>18</v>
      </c>
      <c r="W5" s="59">
        <f>IF(OR((U5&lt;19),(V5&lt;9)),0,SUM(U5:V5))</f>
        <v>48</v>
      </c>
      <c r="X5" s="59">
        <f>IF(W5="0","0",LOOKUP(W5,{0,33,40,50,60,70,80},{0,1,2,3,"3.5",4,5}))</f>
        <v>2</v>
      </c>
      <c r="Y5" s="62">
        <v>14</v>
      </c>
      <c r="Z5" s="62">
        <v>10</v>
      </c>
      <c r="AA5" s="59">
        <f>IF(OR((Y5&lt;13),(Z5&lt;8)),0,SUM(Y5:Z5))</f>
        <v>24</v>
      </c>
      <c r="AB5" s="59">
        <f>IF(AA5="0","0",LOOKUP(AA5,{0,25,30,37,45,52,60},{0,1,2,3,"3.5",4,5}))</f>
        <v>0</v>
      </c>
      <c r="AC5" s="82" t="s">
        <v>79</v>
      </c>
      <c r="AD5" s="82">
        <f>IF(ISBLANK(AB5)," ",IF(AB5="0","0",LOOKUP(AB5,{0,1,2,3,"3.5",4,5},{0,0,0,1,"1.5",2,3})))</f>
        <v>0</v>
      </c>
      <c r="AE5" s="77">
        <f>IF(OR((F5=0),(H5=0),(L5=0),(P5=0),(T5=0),(X5=0)),0,SUM(F5+H5+L5+P5+T5+X5+AD5)/6)</f>
        <v>0</v>
      </c>
      <c r="AF5" s="82" t="str">
        <f>IF(AE5&gt;=5,"A+",IF(AE5&gt;=4,"A",IF(AE5&gt;=3.5,"A-",IF(AE5&gt;=3,"B",IF(AE5&gt;=2,"C",IF(AE5&gt;=1,"D","F"))))))</f>
        <v>F</v>
      </c>
      <c r="AG5" s="85" t="str">
        <f>IF(AF5="A+","Excellent Result",IF(AF5="A","Very Good Result",IF(AF5="A-","Good Result",IF(AF5="B","Average Result",IF(AF5="C","Bellow Average Result",IF(AF5="D","Not So Good Result","Fail"))))))</f>
        <v>Fail</v>
      </c>
      <c r="AH5" s="15"/>
      <c r="AI5" s="33" t="str">
        <f>IF(F5="0","0",LOOKUP(F5,{0,1,2,3,"3.5",4,5},{"F","D","C","B","A-","A","A+"}))</f>
        <v>A-</v>
      </c>
      <c r="AJ5" s="33" t="str">
        <f>IF(H5="0","0",LOOKUP(H5,{0,1,2,3,"3.5",4,5},{"F","D","C","B","A-","A","A+"}))</f>
        <v>C</v>
      </c>
      <c r="AK5" s="33" t="str">
        <f>IF(L5="0","0",LOOKUP(L5,{0,1,2,3,"3.5",4,5},{"F","D","C","B","A-","A","A+"}))</f>
        <v>C</v>
      </c>
      <c r="AL5" s="33" t="str">
        <f>IF(P5="0","0",LOOKUP(P5,{0,1,2,3,"3.5",4,5},{"F","D","C","B","A-","A","A+"}))</f>
        <v>F</v>
      </c>
      <c r="AM5" s="33" t="str">
        <f>IF(T5="0","0",LOOKUP(T5,{0,1,2,3,"3.5",4,5},{"F","D","C","B","A-","A","A+"}))</f>
        <v>B</v>
      </c>
      <c r="AN5" s="33" t="str">
        <f>IF(X5="0","0",LOOKUP(X5,{0,1,2,3,"3.5",4,5},{"F","D","C","B","A-","A","A+"}))</f>
        <v>C</v>
      </c>
      <c r="AO5" s="33" t="str">
        <f>IF(AB5="0","0",LOOKUP(AB5,{0,1,2,3,"3.5",4,5},{"F","D","C","B","A-","A","A+"}))</f>
        <v>F</v>
      </c>
      <c r="AP5" s="52">
        <f t="shared" ref="AP5:AP68" si="0" xml:space="preserve"> SUM(E5+G5+K5+O5+S5+W5+AA5)</f>
        <v>267</v>
      </c>
    </row>
    <row r="6" spans="1:42" s="31" customFormat="1" ht="20.100000000000001" customHeight="1" x14ac:dyDescent="0.25">
      <c r="A6" s="86">
        <v>2002</v>
      </c>
      <c r="B6" s="87" t="s">
        <v>302</v>
      </c>
      <c r="C6" s="62">
        <v>45</v>
      </c>
      <c r="D6" s="62">
        <v>22</v>
      </c>
      <c r="E6" s="59">
        <f t="shared" ref="E6:E69" si="1">IF(OR((C6&lt;19),(D6&lt;9)),0,SUM(C6:D6))</f>
        <v>67</v>
      </c>
      <c r="F6" s="59" t="str">
        <f>IF(E6="0","0",LOOKUP(E6,{0,33,40,50,60,70,80},{0,1,2,3,"3.5",4,5}))</f>
        <v>3.5</v>
      </c>
      <c r="G6" s="59">
        <v>76</v>
      </c>
      <c r="H6" s="59">
        <f>IF(G6="0","0",LOOKUP(G6,{0,33,40,50,60,70,80},{0,1,2,3,"3.5",4,5}))</f>
        <v>4</v>
      </c>
      <c r="I6" s="59">
        <v>29</v>
      </c>
      <c r="J6" s="59">
        <v>17</v>
      </c>
      <c r="K6" s="59">
        <f t="shared" ref="K6:K69" si="2">IF(OR((I6&lt;13),(J6&lt;8)),0,SUM(I6:J6))</f>
        <v>46</v>
      </c>
      <c r="L6" s="59" t="str">
        <f>IF(K6="0","0",LOOKUP(K6,{0,25,30,37,45,52,60},{0,1,2,3,"3.5",4,5}))</f>
        <v>3.5</v>
      </c>
      <c r="M6" s="71">
        <v>29</v>
      </c>
      <c r="N6" s="71">
        <v>21</v>
      </c>
      <c r="O6" s="59">
        <f t="shared" ref="O6:O69" si="3">IF(OR((M6&lt;19),(N6&lt;9)),0,SUM(M6:N6))</f>
        <v>50</v>
      </c>
      <c r="P6" s="59">
        <f>IF(O6="0","0",LOOKUP(O6,{0,33,40,50,60,70,80},{0,1,2,3,"3.5",4,5}))</f>
        <v>3</v>
      </c>
      <c r="Q6" s="62">
        <v>53</v>
      </c>
      <c r="R6" s="62">
        <v>17</v>
      </c>
      <c r="S6" s="59">
        <f t="shared" ref="S6:S69" si="4">IF(OR((Q6&lt;19),(R6&lt;9)),0,SUM(Q6:R6))</f>
        <v>70</v>
      </c>
      <c r="T6" s="59">
        <f>IF(S6="0","0",LOOKUP(S6,{0,33,40,50,60,70,80},{0,1,2,3,"3.5",4,5}))</f>
        <v>4</v>
      </c>
      <c r="U6" s="62">
        <v>43</v>
      </c>
      <c r="V6" s="62">
        <v>24</v>
      </c>
      <c r="W6" s="59">
        <f t="shared" ref="W6:W69" si="5">IF(OR((U6&lt;19),(V6&lt;9)),0,SUM(U6:V6))</f>
        <v>67</v>
      </c>
      <c r="X6" s="59" t="str">
        <f>IF(W6="0","0",LOOKUP(W6,{0,33,40,50,60,70,80},{0,1,2,3,"3.5",4,5}))</f>
        <v>3.5</v>
      </c>
      <c r="Y6" s="62">
        <v>36</v>
      </c>
      <c r="Z6" s="62">
        <v>18</v>
      </c>
      <c r="AA6" s="59">
        <f t="shared" ref="AA6:AA69" si="6">IF(OR((Y6&lt;13),(Z6&lt;8)),0,SUM(Y6:Z6))</f>
        <v>54</v>
      </c>
      <c r="AB6" s="59">
        <f>IF(AA6="0","0",LOOKUP(AA6,{0,25,30,37,45,52,60},{0,1,2,3,"3.5",4,5}))</f>
        <v>4</v>
      </c>
      <c r="AC6" s="82" t="s">
        <v>79</v>
      </c>
      <c r="AD6" s="82">
        <f>IF(ISBLANK(AB6)," ",IF(AB6="0","0",LOOKUP(AB6,{0,1,2,3,"3.5",4,5},{0,0,0,1,"1.5",2,3})))</f>
        <v>2</v>
      </c>
      <c r="AE6" s="77">
        <f t="shared" ref="AE6:AE69" si="7">IF(OR((F6=0),(H6=0),(L6=0),(P6=0),(T6=0),(X6=0)),0,SUM(F6+H6+L6+P6+T6+X6+AD6)/6)</f>
        <v>3.9166666666666665</v>
      </c>
      <c r="AF6" s="82" t="str">
        <f t="shared" ref="AF6:AF69" si="8">IF(AE6&gt;=5,"A+",IF(AE6&gt;=4,"A",IF(AE6&gt;=3.5,"A-",IF(AE6&gt;=3,"B",IF(AE6&gt;=2,"C",IF(AE6&gt;=1,"D","F"))))))</f>
        <v>A-</v>
      </c>
      <c r="AG6" s="85" t="str">
        <f t="shared" ref="AG6:AG69" si="9">IF(AF6="A+","Excellent Result",IF(AF6="A","Very Good Result",IF(AF6="A-","Good Result",IF(AF6="B","Average Result",IF(AF6="C","Bellow Average Result",IF(AF6="D","Not So Good Result","Fail"))))))</f>
        <v>Good Result</v>
      </c>
      <c r="AH6" s="30"/>
      <c r="AI6" s="33" t="str">
        <f>IF(F6="0","0",LOOKUP(F6,{0,1,2,3,"3.5",4,5},{"F","D","C","B","A-","A","A+"}))</f>
        <v>A-</v>
      </c>
      <c r="AJ6" s="33" t="str">
        <f>IF(H6="0","0",LOOKUP(H6,{0,1,2,3,"3.5",4,5},{"F","D","C","B","A-","A","A+"}))</f>
        <v>A</v>
      </c>
      <c r="AK6" s="33" t="str">
        <f>IF(L6="0","0",LOOKUP(L6,{0,1,2,3,"3.5",4,5},{"F","D","C","B","A-","A","A+"}))</f>
        <v>A-</v>
      </c>
      <c r="AL6" s="33" t="str">
        <f>IF(P6="0","0",LOOKUP(P6,{0,1,2,3,"3.5",4,5},{"F","D","C","B","A-","A","A+"}))</f>
        <v>B</v>
      </c>
      <c r="AM6" s="33" t="str">
        <f>IF(T6="0","0",LOOKUP(T6,{0,1,2,3,"3.5",4,5},{"F","D","C","B","A-","A","A+"}))</f>
        <v>A</v>
      </c>
      <c r="AN6" s="33" t="str">
        <f>IF(X6="0","0",LOOKUP(X6,{0,1,2,3,"3.5",4,5},{"F","D","C","B","A-","A","A+"}))</f>
        <v>A-</v>
      </c>
      <c r="AO6" s="33" t="str">
        <f>IF(AB6="0","0",LOOKUP(AB6,{0,1,2,3,"3.5",4,5},{"F","D","C","B","A-","A","A+"}))</f>
        <v>A</v>
      </c>
      <c r="AP6" s="52">
        <f t="shared" si="0"/>
        <v>430</v>
      </c>
    </row>
    <row r="7" spans="1:42" ht="20.100000000000001" customHeight="1" x14ac:dyDescent="0.25">
      <c r="A7" s="86">
        <v>2003</v>
      </c>
      <c r="B7" s="87" t="s">
        <v>303</v>
      </c>
      <c r="C7" s="62">
        <v>34</v>
      </c>
      <c r="D7" s="62">
        <v>20</v>
      </c>
      <c r="E7" s="59">
        <f t="shared" si="1"/>
        <v>54</v>
      </c>
      <c r="F7" s="59">
        <f>IF(E7="0","0",LOOKUP(E7,{0,33,40,50,60,70,80},{0,1,2,3,"3.5",4,5}))</f>
        <v>3</v>
      </c>
      <c r="G7" s="59">
        <v>49</v>
      </c>
      <c r="H7" s="59">
        <f>IF(G7="0","0",LOOKUP(G7,{0,33,40,50,60,70,80},{0,1,2,3,"3.5",4,5}))</f>
        <v>2</v>
      </c>
      <c r="I7" s="59">
        <v>19</v>
      </c>
      <c r="J7" s="59">
        <v>14</v>
      </c>
      <c r="K7" s="59">
        <f t="shared" si="2"/>
        <v>33</v>
      </c>
      <c r="L7" s="59">
        <f>IF(K7="0","0",LOOKUP(K7,{0,25,30,37,45,52,60},{0,1,2,3,"3.5",4,5}))</f>
        <v>2</v>
      </c>
      <c r="M7" s="71">
        <v>22</v>
      </c>
      <c r="N7" s="71">
        <v>12</v>
      </c>
      <c r="O7" s="59">
        <f t="shared" si="3"/>
        <v>34</v>
      </c>
      <c r="P7" s="59">
        <f>IF(O7="0","0",LOOKUP(O7,{0,33,40,50,60,70,80},{0,1,2,3,"3.5",4,5}))</f>
        <v>1</v>
      </c>
      <c r="Q7" s="62">
        <v>36</v>
      </c>
      <c r="R7" s="62">
        <v>20</v>
      </c>
      <c r="S7" s="59">
        <f t="shared" si="4"/>
        <v>56</v>
      </c>
      <c r="T7" s="59">
        <f>IF(S7="0","0",LOOKUP(S7,{0,33,40,50,60,70,80},{0,1,2,3,"3.5",4,5}))</f>
        <v>3</v>
      </c>
      <c r="U7" s="62">
        <v>31</v>
      </c>
      <c r="V7" s="62">
        <v>17</v>
      </c>
      <c r="W7" s="59">
        <f t="shared" si="5"/>
        <v>48</v>
      </c>
      <c r="X7" s="59">
        <f>IF(W7="0","0",LOOKUP(W7,{0,33,40,50,60,70,80},{0,1,2,3,"3.5",4,5}))</f>
        <v>2</v>
      </c>
      <c r="Y7" s="62">
        <v>13</v>
      </c>
      <c r="Z7" s="62">
        <v>14</v>
      </c>
      <c r="AA7" s="59">
        <f t="shared" si="6"/>
        <v>27</v>
      </c>
      <c r="AB7" s="59">
        <f>IF(AA7="0","0",LOOKUP(AA7,{0,25,30,37,45,52,60},{0,1,2,3,"3.5",4,5}))</f>
        <v>1</v>
      </c>
      <c r="AC7" s="82" t="s">
        <v>79</v>
      </c>
      <c r="AD7" s="82">
        <f>IF(ISBLANK(AB7)," ",IF(AB7="0","0",LOOKUP(AB7,{0,1,2,3,"3.5",4,5},{0,0,0,1,"1.5",2,3})))</f>
        <v>0</v>
      </c>
      <c r="AE7" s="77">
        <f t="shared" si="7"/>
        <v>2.1666666666666665</v>
      </c>
      <c r="AF7" s="82" t="str">
        <f t="shared" si="8"/>
        <v>C</v>
      </c>
      <c r="AG7" s="85" t="str">
        <f t="shared" si="9"/>
        <v>Bellow Average Result</v>
      </c>
      <c r="AH7" s="15"/>
      <c r="AI7" s="33" t="str">
        <f>IF(F7="0","0",LOOKUP(F7,{0,1,2,3,"3.5",4,5},{"F","D","C","B","A-","A","A+"}))</f>
        <v>B</v>
      </c>
      <c r="AJ7" s="33" t="str">
        <f>IF(H7="0","0",LOOKUP(H7,{0,1,2,3,"3.5",4,5},{"F","D","C","B","A-","A","A+"}))</f>
        <v>C</v>
      </c>
      <c r="AK7" s="33" t="str">
        <f>IF(L7="0","0",LOOKUP(L7,{0,1,2,3,"3.5",4,5},{"F","D","C","B","A-","A","A+"}))</f>
        <v>C</v>
      </c>
      <c r="AL7" s="33" t="str">
        <f>IF(P7="0","0",LOOKUP(P7,{0,1,2,3,"3.5",4,5},{"F","D","C","B","A-","A","A+"}))</f>
        <v>D</v>
      </c>
      <c r="AM7" s="33" t="str">
        <f>IF(T7="0","0",LOOKUP(T7,{0,1,2,3,"3.5",4,5},{"F","D","C","B","A-","A","A+"}))</f>
        <v>B</v>
      </c>
      <c r="AN7" s="33" t="str">
        <f>IF(X7="0","0",LOOKUP(X7,{0,1,2,3,"3.5",4,5},{"F","D","C","B","A-","A","A+"}))</f>
        <v>C</v>
      </c>
      <c r="AO7" s="33" t="str">
        <f>IF(AB7="0","0",LOOKUP(AB7,{0,1,2,3,"3.5",4,5},{"F","D","C","B","A-","A","A+"}))</f>
        <v>D</v>
      </c>
      <c r="AP7" s="52">
        <f t="shared" si="0"/>
        <v>301</v>
      </c>
    </row>
    <row r="8" spans="1:42" ht="20.100000000000001" customHeight="1" x14ac:dyDescent="0.25">
      <c r="A8" s="86">
        <v>2004</v>
      </c>
      <c r="B8" s="87" t="s">
        <v>304</v>
      </c>
      <c r="C8" s="62">
        <v>0</v>
      </c>
      <c r="D8" s="62">
        <v>0</v>
      </c>
      <c r="E8" s="59">
        <f t="shared" si="1"/>
        <v>0</v>
      </c>
      <c r="F8" s="59">
        <f>IF(E8="0","0",LOOKUP(E8,{0,33,40,50,60,70,80},{0,1,2,3,"3.5",4,5}))</f>
        <v>0</v>
      </c>
      <c r="G8" s="59"/>
      <c r="H8" s="59">
        <f>IF(G8="0","0",LOOKUP(G8,{0,33,40,50,60,70,80},{0,1,2,3,"3.5",4,5}))</f>
        <v>0</v>
      </c>
      <c r="I8" s="59"/>
      <c r="J8" s="59"/>
      <c r="K8" s="59">
        <f t="shared" si="2"/>
        <v>0</v>
      </c>
      <c r="L8" s="59">
        <f>IF(K8="0","0",LOOKUP(K8,{0,25,30,37,45,52,60},{0,1,2,3,"3.5",4,5}))</f>
        <v>0</v>
      </c>
      <c r="M8" s="59"/>
      <c r="N8" s="59"/>
      <c r="O8" s="59">
        <f t="shared" si="3"/>
        <v>0</v>
      </c>
      <c r="P8" s="59">
        <f>IF(O8="0","0",LOOKUP(O8,{0,33,40,50,60,70,80},{0,1,2,3,"3.5",4,5}))</f>
        <v>0</v>
      </c>
      <c r="Q8" s="62">
        <v>0</v>
      </c>
      <c r="R8" s="62">
        <v>0</v>
      </c>
      <c r="S8" s="59">
        <f t="shared" si="4"/>
        <v>0</v>
      </c>
      <c r="T8" s="59">
        <f>IF(S8="0","0",LOOKUP(S8,{0,33,40,50,60,70,80},{0,1,2,3,"3.5",4,5}))</f>
        <v>0</v>
      </c>
      <c r="U8" s="62">
        <v>0</v>
      </c>
      <c r="V8" s="62">
        <v>0</v>
      </c>
      <c r="W8" s="59">
        <f t="shared" si="5"/>
        <v>0</v>
      </c>
      <c r="X8" s="59">
        <f>IF(W8="0","0",LOOKUP(W8,{0,33,40,50,60,70,80},{0,1,2,3,"3.5",4,5}))</f>
        <v>0</v>
      </c>
      <c r="Y8" s="62">
        <v>0</v>
      </c>
      <c r="Z8" s="62">
        <v>0</v>
      </c>
      <c r="AA8" s="59">
        <f t="shared" si="6"/>
        <v>0</v>
      </c>
      <c r="AB8" s="59">
        <f>IF(AA8="0","0",LOOKUP(AA8,{0,25,30,37,45,52,60},{0,1,2,3,"3.5",4,5}))</f>
        <v>0</v>
      </c>
      <c r="AC8" s="82" t="s">
        <v>79</v>
      </c>
      <c r="AD8" s="82">
        <f>IF(ISBLANK(AB8)," ",IF(AB8="0","0",LOOKUP(AB8,{0,1,2,3,"3.5",4,5},{0,0,0,1,"1.5",2,3})))</f>
        <v>0</v>
      </c>
      <c r="AE8" s="77">
        <f t="shared" si="7"/>
        <v>0</v>
      </c>
      <c r="AF8" s="82" t="str">
        <f t="shared" si="8"/>
        <v>F</v>
      </c>
      <c r="AG8" s="85" t="str">
        <f t="shared" si="9"/>
        <v>Fail</v>
      </c>
      <c r="AH8" s="15"/>
      <c r="AI8" s="33"/>
      <c r="AJ8" s="33"/>
      <c r="AK8" s="33"/>
      <c r="AL8" s="33"/>
      <c r="AM8" s="33"/>
      <c r="AN8" s="33"/>
      <c r="AO8" s="33"/>
      <c r="AP8" s="52">
        <f t="shared" si="0"/>
        <v>0</v>
      </c>
    </row>
    <row r="9" spans="1:42" ht="20.100000000000001" customHeight="1" x14ac:dyDescent="0.25">
      <c r="A9" s="86">
        <v>2005</v>
      </c>
      <c r="B9" s="87" t="s">
        <v>305</v>
      </c>
      <c r="C9" s="62">
        <v>45</v>
      </c>
      <c r="D9" s="62">
        <v>24</v>
      </c>
      <c r="E9" s="59">
        <f t="shared" si="1"/>
        <v>69</v>
      </c>
      <c r="F9" s="59" t="str">
        <f>IF(E9="0","0",LOOKUP(E9,{0,33,40,50,60,70,80},{0,1,2,3,"3.5",4,5}))</f>
        <v>3.5</v>
      </c>
      <c r="G9" s="59">
        <v>75</v>
      </c>
      <c r="H9" s="59">
        <f>IF(G9="0","0",LOOKUP(G9,{0,33,40,50,60,70,80},{0,1,2,3,"3.5",4,5}))</f>
        <v>4</v>
      </c>
      <c r="I9" s="59">
        <v>26</v>
      </c>
      <c r="J9" s="59">
        <v>13</v>
      </c>
      <c r="K9" s="59">
        <f t="shared" si="2"/>
        <v>39</v>
      </c>
      <c r="L9" s="59">
        <f>IF(K9="0","0",LOOKUP(K9,{0,25,30,37,45,52,60},{0,1,2,3,"3.5",4,5}))</f>
        <v>3</v>
      </c>
      <c r="M9" s="71">
        <v>35</v>
      </c>
      <c r="N9" s="71">
        <v>23</v>
      </c>
      <c r="O9" s="59">
        <f t="shared" si="3"/>
        <v>58</v>
      </c>
      <c r="P9" s="59">
        <f>IF(O9="0","0",LOOKUP(O9,{0,33,40,50,60,70,80},{0,1,2,3,"3.5",4,5}))</f>
        <v>3</v>
      </c>
      <c r="Q9" s="62">
        <v>51</v>
      </c>
      <c r="R9" s="62">
        <v>19</v>
      </c>
      <c r="S9" s="59">
        <f t="shared" si="4"/>
        <v>70</v>
      </c>
      <c r="T9" s="59">
        <f>IF(S9="0","0",LOOKUP(S9,{0,33,40,50,60,70,80},{0,1,2,3,"3.5",4,5}))</f>
        <v>4</v>
      </c>
      <c r="U9" s="62">
        <v>47</v>
      </c>
      <c r="V9" s="62">
        <v>23</v>
      </c>
      <c r="W9" s="59">
        <f t="shared" si="5"/>
        <v>70</v>
      </c>
      <c r="X9" s="59">
        <f>IF(W9="0","0",LOOKUP(W9,{0,33,40,50,60,70,80},{0,1,2,3,"3.5",4,5}))</f>
        <v>4</v>
      </c>
      <c r="Y9" s="62">
        <v>42</v>
      </c>
      <c r="Z9" s="62">
        <v>18</v>
      </c>
      <c r="AA9" s="59">
        <f t="shared" si="6"/>
        <v>60</v>
      </c>
      <c r="AB9" s="59">
        <f>IF(AA9="0","0",LOOKUP(AA9,{0,25,30,37,45,52,60},{0,1,2,3,"3.5",4,5}))</f>
        <v>5</v>
      </c>
      <c r="AC9" s="82" t="s">
        <v>79</v>
      </c>
      <c r="AD9" s="82">
        <f>IF(ISBLANK(AB9)," ",IF(AB9="0","0",LOOKUP(AB9,{0,1,2,3,"3.5",4,5},{0,0,0,1,"1.5",2,3})))</f>
        <v>3</v>
      </c>
      <c r="AE9" s="77">
        <f t="shared" si="7"/>
        <v>4.083333333333333</v>
      </c>
      <c r="AF9" s="82" t="str">
        <f t="shared" si="8"/>
        <v>A</v>
      </c>
      <c r="AG9" s="85" t="str">
        <f t="shared" si="9"/>
        <v>Very Good Result</v>
      </c>
      <c r="AH9" s="15"/>
      <c r="AI9" s="33" t="str">
        <f>IF(F9="0","0",LOOKUP(F9,{0,1,2,3,"3.5",4,5},{"F","D","C","B","A-","A","A+"}))</f>
        <v>A-</v>
      </c>
      <c r="AJ9" s="33" t="str">
        <f>IF(H9="0","0",LOOKUP(H9,{0,1,2,3,"3.5",4,5},{"F","D","C","B","A-","A","A+"}))</f>
        <v>A</v>
      </c>
      <c r="AK9" s="33" t="str">
        <f>IF(L9="0","0",LOOKUP(L9,{0,1,2,3,"3.5",4,5},{"F","D","C","B","A-","A","A+"}))</f>
        <v>B</v>
      </c>
      <c r="AL9" s="33" t="str">
        <f>IF(P9="0","0",LOOKUP(P9,{0,1,2,3,"3.5",4,5},{"F","D","C","B","A-","A","A+"}))</f>
        <v>B</v>
      </c>
      <c r="AM9" s="33" t="str">
        <f>IF(T9="0","0",LOOKUP(T9,{0,1,2,3,"3.5",4,5},{"F","D","C","B","A-","A","A+"}))</f>
        <v>A</v>
      </c>
      <c r="AN9" s="33" t="str">
        <f>IF(X9="0","0",LOOKUP(X9,{0,1,2,3,"3.5",4,5},{"F","D","C","B","A-","A","A+"}))</f>
        <v>A</v>
      </c>
      <c r="AO9" s="33" t="str">
        <f>IF(AB9="0","0",LOOKUP(AB9,{0,1,2,3,"3.5",4,5},{"F","D","C","B","A-","A","A+"}))</f>
        <v>A+</v>
      </c>
      <c r="AP9" s="52">
        <f t="shared" si="0"/>
        <v>441</v>
      </c>
    </row>
    <row r="10" spans="1:42" ht="20.100000000000001" customHeight="1" x14ac:dyDescent="0.25">
      <c r="A10" s="86">
        <v>2006</v>
      </c>
      <c r="B10" s="87" t="s">
        <v>306</v>
      </c>
      <c r="C10" s="62">
        <v>0</v>
      </c>
      <c r="D10" s="62">
        <v>0</v>
      </c>
      <c r="E10" s="59">
        <f t="shared" si="1"/>
        <v>0</v>
      </c>
      <c r="F10" s="59">
        <f>IF(E10="0","0",LOOKUP(E10,{0,33,40,50,60,70,80},{0,1,2,3,"3.5",4,5}))</f>
        <v>0</v>
      </c>
      <c r="G10" s="59"/>
      <c r="H10" s="59">
        <f>IF(G10="0","0",LOOKUP(G10,{0,33,40,50,60,70,80},{0,1,2,3,"3.5",4,5}))</f>
        <v>0</v>
      </c>
      <c r="I10" s="59"/>
      <c r="J10" s="59"/>
      <c r="K10" s="59">
        <f t="shared" si="2"/>
        <v>0</v>
      </c>
      <c r="L10" s="59">
        <f>IF(K10="0","0",LOOKUP(K10,{0,25,30,37,45,52,60},{0,1,2,3,"3.5",4,5}))</f>
        <v>0</v>
      </c>
      <c r="M10" s="72"/>
      <c r="N10" s="72"/>
      <c r="O10" s="59">
        <f t="shared" si="3"/>
        <v>0</v>
      </c>
      <c r="P10" s="59">
        <f>IF(O10="0","0",LOOKUP(O10,{0,33,40,50,60,70,80},{0,1,2,3,"3.5",4,5}))</f>
        <v>0</v>
      </c>
      <c r="Q10" s="62">
        <v>0</v>
      </c>
      <c r="R10" s="62">
        <v>0</v>
      </c>
      <c r="S10" s="59">
        <f t="shared" si="4"/>
        <v>0</v>
      </c>
      <c r="T10" s="59">
        <f>IF(S10="0","0",LOOKUP(S10,{0,33,40,50,60,70,80},{0,1,2,3,"3.5",4,5}))</f>
        <v>0</v>
      </c>
      <c r="U10" s="62">
        <v>0</v>
      </c>
      <c r="V10" s="62">
        <v>0</v>
      </c>
      <c r="W10" s="59">
        <f t="shared" si="5"/>
        <v>0</v>
      </c>
      <c r="X10" s="59">
        <f>IF(W10="0","0",LOOKUP(W10,{0,33,40,50,60,70,80},{0,1,2,3,"3.5",4,5}))</f>
        <v>0</v>
      </c>
      <c r="Y10" s="62">
        <v>0</v>
      </c>
      <c r="Z10" s="62">
        <v>0</v>
      </c>
      <c r="AA10" s="59">
        <f t="shared" si="6"/>
        <v>0</v>
      </c>
      <c r="AB10" s="59">
        <f>IF(AA10="0","0",LOOKUP(AA10,{0,25,30,37,45,52,60},{0,1,2,3,"3.5",4,5}))</f>
        <v>0</v>
      </c>
      <c r="AC10" s="82" t="s">
        <v>79</v>
      </c>
      <c r="AD10" s="82">
        <f>IF(ISBLANK(AB10)," ",IF(AB10="0","0",LOOKUP(AB10,{0,1,2,3,"3.5",4,5},{0,0,0,1,"1.5",2,3})))</f>
        <v>0</v>
      </c>
      <c r="AE10" s="77">
        <f t="shared" si="7"/>
        <v>0</v>
      </c>
      <c r="AF10" s="82" t="str">
        <f t="shared" si="8"/>
        <v>F</v>
      </c>
      <c r="AG10" s="85" t="str">
        <f t="shared" si="9"/>
        <v>Fail</v>
      </c>
      <c r="AH10" s="15"/>
      <c r="AI10" s="33" t="str">
        <f>IF(F10="0","0",LOOKUP(F10,{0,1,2,3,"3.5",4,5},{"F","D","C","B","A-","A","A+"}))</f>
        <v>F</v>
      </c>
      <c r="AJ10" s="33" t="str">
        <f>IF(H10="0","0",LOOKUP(H10,{0,1,2,3,"3.5",4,5},{"F","D","C","B","A-","A","A+"}))</f>
        <v>F</v>
      </c>
      <c r="AK10" s="33" t="str">
        <f>IF(L10="0","0",LOOKUP(L10,{0,1,2,3,"3.5",4,5},{"F","D","C","B","A-","A","A+"}))</f>
        <v>F</v>
      </c>
      <c r="AL10" s="33" t="str">
        <f>IF(P10="0","0",LOOKUP(P10,{0,1,2,3,"3.5",4,5},{"F","D","C","B","A-","A","A+"}))</f>
        <v>F</v>
      </c>
      <c r="AM10" s="33" t="str">
        <f>IF(T10="0","0",LOOKUP(T10,{0,1,2,3,"3.5",4,5},{"F","D","C","B","A-","A","A+"}))</f>
        <v>F</v>
      </c>
      <c r="AN10" s="33" t="str">
        <f>IF(X10="0","0",LOOKUP(X10,{0,1,2,3,"3.5",4,5},{"F","D","C","B","A-","A","A+"}))</f>
        <v>F</v>
      </c>
      <c r="AO10" s="33" t="str">
        <f>IF(AB10="0","0",LOOKUP(AB10,{0,1,2,3,"3.5",4,5},{"F","D","C","B","A-","A","A+"}))</f>
        <v>F</v>
      </c>
      <c r="AP10" s="52">
        <f t="shared" si="0"/>
        <v>0</v>
      </c>
    </row>
    <row r="11" spans="1:42" ht="20.100000000000001" customHeight="1" x14ac:dyDescent="0.25">
      <c r="A11" s="86">
        <v>2007</v>
      </c>
      <c r="B11" s="87" t="s">
        <v>307</v>
      </c>
      <c r="C11" s="62">
        <v>46</v>
      </c>
      <c r="D11" s="62">
        <v>21</v>
      </c>
      <c r="E11" s="59">
        <f t="shared" si="1"/>
        <v>67</v>
      </c>
      <c r="F11" s="59" t="str">
        <f>IF(E11="0","0",LOOKUP(E11,{0,33,40,50,60,70,80},{0,1,2,3,"3.5",4,5}))</f>
        <v>3.5</v>
      </c>
      <c r="G11" s="59">
        <v>39</v>
      </c>
      <c r="H11" s="59">
        <f>IF(G11="0","0",LOOKUP(G11,{0,33,40,50,60,70,80},{0,1,2,3,"3.5",4,5}))</f>
        <v>1</v>
      </c>
      <c r="I11" s="59">
        <v>26</v>
      </c>
      <c r="J11" s="59">
        <v>13</v>
      </c>
      <c r="K11" s="59">
        <f t="shared" si="2"/>
        <v>39</v>
      </c>
      <c r="L11" s="59">
        <f>IF(K11="0","0",LOOKUP(K11,{0,25,30,37,45,52,60},{0,1,2,3,"3.5",4,5}))</f>
        <v>3</v>
      </c>
      <c r="M11" s="71">
        <v>23</v>
      </c>
      <c r="N11" s="71">
        <v>19</v>
      </c>
      <c r="O11" s="59">
        <f t="shared" si="3"/>
        <v>42</v>
      </c>
      <c r="P11" s="59">
        <f>IF(O11="0","0",LOOKUP(O11,{0,33,40,50,60,70,80},{0,1,2,3,"3.5",4,5}))</f>
        <v>2</v>
      </c>
      <c r="Q11" s="62">
        <v>30</v>
      </c>
      <c r="R11" s="62">
        <v>15</v>
      </c>
      <c r="S11" s="59">
        <f t="shared" si="4"/>
        <v>45</v>
      </c>
      <c r="T11" s="59">
        <f>IF(S11="0","0",LOOKUP(S11,{0,33,40,50,60,70,80},{0,1,2,3,"3.5",4,5}))</f>
        <v>2</v>
      </c>
      <c r="U11" s="62">
        <v>25</v>
      </c>
      <c r="V11" s="62">
        <v>14</v>
      </c>
      <c r="W11" s="59">
        <f t="shared" si="5"/>
        <v>39</v>
      </c>
      <c r="X11" s="59">
        <f>IF(W11="0","0",LOOKUP(W11,{0,33,40,50,60,70,80},{0,1,2,3,"3.5",4,5}))</f>
        <v>1</v>
      </c>
      <c r="Y11" s="62">
        <v>31</v>
      </c>
      <c r="Z11" s="62">
        <v>18</v>
      </c>
      <c r="AA11" s="59">
        <f t="shared" si="6"/>
        <v>49</v>
      </c>
      <c r="AB11" s="59" t="str">
        <f>IF(AA11="0","0",LOOKUP(AA11,{0,25,30,37,45,52,60},{0,1,2,3,"3.5",4,5}))</f>
        <v>3.5</v>
      </c>
      <c r="AC11" s="82" t="s">
        <v>79</v>
      </c>
      <c r="AD11" s="82" t="str">
        <f>IF(ISBLANK(AB11)," ",IF(AB11="0","0",LOOKUP(AB11,{0,1,2,3,"3.5",4,5},{0,0,0,1,"1.5",2,3})))</f>
        <v>1.5</v>
      </c>
      <c r="AE11" s="77">
        <f t="shared" si="7"/>
        <v>2.3333333333333335</v>
      </c>
      <c r="AF11" s="82" t="str">
        <f t="shared" si="8"/>
        <v>C</v>
      </c>
      <c r="AG11" s="85" t="str">
        <f t="shared" si="9"/>
        <v>Bellow Average Result</v>
      </c>
      <c r="AH11" s="15"/>
      <c r="AI11" s="33" t="str">
        <f>IF(F11="0","0",LOOKUP(F11,{0,1,2,3,"3.5",4,5},{"F","D","C","B","A-","A","A+"}))</f>
        <v>A-</v>
      </c>
      <c r="AJ11" s="33" t="str">
        <f>IF(H11="0","0",LOOKUP(H11,{0,1,2,3,"3.5",4,5},{"F","D","C","B","A-","A","A+"}))</f>
        <v>D</v>
      </c>
      <c r="AK11" s="33" t="str">
        <f>IF(L11="0","0",LOOKUP(L11,{0,1,2,3,"3.5",4,5},{"F","D","C","B","A-","A","A+"}))</f>
        <v>B</v>
      </c>
      <c r="AL11" s="33" t="str">
        <f>IF(P11="0","0",LOOKUP(P11,{0,1,2,3,"3.5",4,5},{"F","D","C","B","A-","A","A+"}))</f>
        <v>C</v>
      </c>
      <c r="AM11" s="33" t="str">
        <f>IF(T11="0","0",LOOKUP(T11,{0,1,2,3,"3.5",4,5},{"F","D","C","B","A-","A","A+"}))</f>
        <v>C</v>
      </c>
      <c r="AN11" s="33" t="str">
        <f>IF(X11="0","0",LOOKUP(X11,{0,1,2,3,"3.5",4,5},{"F","D","C","B","A-","A","A+"}))</f>
        <v>D</v>
      </c>
      <c r="AO11" s="33" t="str">
        <f>IF(AB11="0","0",LOOKUP(AB11,{0,1,2,3,"3.5",4,5},{"F","D","C","B","A-","A","A+"}))</f>
        <v>A-</v>
      </c>
      <c r="AP11" s="52">
        <f t="shared" si="0"/>
        <v>320</v>
      </c>
    </row>
    <row r="12" spans="1:42" ht="20.100000000000001" customHeight="1" x14ac:dyDescent="0.25">
      <c r="A12" s="86">
        <v>2008</v>
      </c>
      <c r="B12" s="87" t="s">
        <v>308</v>
      </c>
      <c r="C12" s="62">
        <v>43</v>
      </c>
      <c r="D12" s="62">
        <v>23</v>
      </c>
      <c r="E12" s="59">
        <f t="shared" si="1"/>
        <v>66</v>
      </c>
      <c r="F12" s="59" t="str">
        <f>IF(E12="0","0",LOOKUP(E12,{0,33,40,50,60,70,80},{0,1,2,3,"3.5",4,5}))</f>
        <v>3.5</v>
      </c>
      <c r="G12" s="59">
        <v>56</v>
      </c>
      <c r="H12" s="59">
        <f>IF(G12="0","0",LOOKUP(G12,{0,33,40,50,60,70,80},{0,1,2,3,"3.5",4,5}))</f>
        <v>3</v>
      </c>
      <c r="I12" s="59">
        <v>29</v>
      </c>
      <c r="J12" s="59">
        <v>14</v>
      </c>
      <c r="K12" s="59">
        <f t="shared" si="2"/>
        <v>43</v>
      </c>
      <c r="L12" s="59">
        <f>IF(K12="0","0",LOOKUP(K12,{0,25,30,37,45,52,60},{0,1,2,3,"3.5",4,5}))</f>
        <v>3</v>
      </c>
      <c r="M12" s="71">
        <v>28</v>
      </c>
      <c r="N12" s="71">
        <v>17</v>
      </c>
      <c r="O12" s="59">
        <f t="shared" si="3"/>
        <v>45</v>
      </c>
      <c r="P12" s="59">
        <f>IF(O12="0","0",LOOKUP(O12,{0,33,40,50,60,70,80},{0,1,2,3,"3.5",4,5}))</f>
        <v>2</v>
      </c>
      <c r="Q12" s="62">
        <v>37</v>
      </c>
      <c r="R12" s="62">
        <v>18</v>
      </c>
      <c r="S12" s="59">
        <f t="shared" si="4"/>
        <v>55</v>
      </c>
      <c r="T12" s="59">
        <f>IF(S12="0","0",LOOKUP(S12,{0,33,40,50,60,70,80},{0,1,2,3,"3.5",4,5}))</f>
        <v>3</v>
      </c>
      <c r="U12" s="62">
        <v>46</v>
      </c>
      <c r="V12" s="62">
        <v>18</v>
      </c>
      <c r="W12" s="59">
        <f t="shared" si="5"/>
        <v>64</v>
      </c>
      <c r="X12" s="59" t="str">
        <f>IF(W12="0","0",LOOKUP(W12,{0,33,40,50,60,70,80},{0,1,2,3,"3.5",4,5}))</f>
        <v>3.5</v>
      </c>
      <c r="Y12" s="62">
        <v>40</v>
      </c>
      <c r="Z12" s="62">
        <v>16</v>
      </c>
      <c r="AA12" s="59">
        <f t="shared" si="6"/>
        <v>56</v>
      </c>
      <c r="AB12" s="59">
        <f>IF(AA12="0","0",LOOKUP(AA12,{0,25,30,37,45,52,60},{0,1,2,3,"3.5",4,5}))</f>
        <v>4</v>
      </c>
      <c r="AC12" s="82" t="s">
        <v>79</v>
      </c>
      <c r="AD12" s="82">
        <f>IF(ISBLANK(AB12)," ",IF(AB12="0","0",LOOKUP(AB12,{0,1,2,3,"3.5",4,5},{0,0,0,1,"1.5",2,3})))</f>
        <v>2</v>
      </c>
      <c r="AE12" s="77">
        <f t="shared" si="7"/>
        <v>3.3333333333333335</v>
      </c>
      <c r="AF12" s="82" t="str">
        <f t="shared" si="8"/>
        <v>B</v>
      </c>
      <c r="AG12" s="85" t="str">
        <f t="shared" si="9"/>
        <v>Average Result</v>
      </c>
      <c r="AH12" s="15"/>
      <c r="AI12" s="33" t="str">
        <f>IF(F12="0","0",LOOKUP(F12,{0,1,2,3,"3.5",4,5},{"F","D","C","B","A-","A","A+"}))</f>
        <v>A-</v>
      </c>
      <c r="AJ12" s="33" t="str">
        <f>IF(H12="0","0",LOOKUP(H12,{0,1,2,3,"3.5",4,5},{"F","D","C","B","A-","A","A+"}))</f>
        <v>B</v>
      </c>
      <c r="AK12" s="33" t="str">
        <f>IF(L12="0","0",LOOKUP(L12,{0,1,2,3,"3.5",4,5},{"F","D","C","B","A-","A","A+"}))</f>
        <v>B</v>
      </c>
      <c r="AL12" s="33" t="str">
        <f>IF(P12="0","0",LOOKUP(P12,{0,1,2,3,"3.5",4,5},{"F","D","C","B","A-","A","A+"}))</f>
        <v>C</v>
      </c>
      <c r="AM12" s="33" t="str">
        <f>IF(T12="0","0",LOOKUP(T12,{0,1,2,3,"3.5",4,5},{"F","D","C","B","A-","A","A+"}))</f>
        <v>B</v>
      </c>
      <c r="AN12" s="33" t="str">
        <f>IF(X12="0","0",LOOKUP(X12,{0,1,2,3,"3.5",4,5},{"F","D","C","B","A-","A","A+"}))</f>
        <v>A-</v>
      </c>
      <c r="AO12" s="33" t="str">
        <f>IF(AB12="0","0",LOOKUP(AB12,{0,1,2,3,"3.5",4,5},{"F","D","C","B","A-","A","A+"}))</f>
        <v>A</v>
      </c>
      <c r="AP12" s="52">
        <f t="shared" si="0"/>
        <v>385</v>
      </c>
    </row>
    <row r="13" spans="1:42" ht="20.100000000000001" customHeight="1" x14ac:dyDescent="0.25">
      <c r="A13" s="86">
        <v>2009</v>
      </c>
      <c r="B13" s="87" t="s">
        <v>309</v>
      </c>
      <c r="C13" s="62">
        <v>38</v>
      </c>
      <c r="D13" s="62">
        <v>17</v>
      </c>
      <c r="E13" s="59">
        <f t="shared" si="1"/>
        <v>55</v>
      </c>
      <c r="F13" s="59">
        <f>IF(E13="0","0",LOOKUP(E13,{0,33,40,50,60,70,80},{0,1,2,3,"3.5",4,5}))</f>
        <v>3</v>
      </c>
      <c r="G13" s="59">
        <v>61</v>
      </c>
      <c r="H13" s="59" t="str">
        <f>IF(G13="0","0",LOOKUP(G13,{0,33,40,50,60,70,80},{0,1,2,3,"3.5",4,5}))</f>
        <v>3.5</v>
      </c>
      <c r="I13" s="59">
        <v>18</v>
      </c>
      <c r="J13" s="59">
        <v>15</v>
      </c>
      <c r="K13" s="59">
        <f t="shared" si="2"/>
        <v>33</v>
      </c>
      <c r="L13" s="59">
        <f>IF(K13="0","0",LOOKUP(K13,{0,25,30,37,45,52,60},{0,1,2,3,"3.5",4,5}))</f>
        <v>2</v>
      </c>
      <c r="M13" s="71">
        <v>16</v>
      </c>
      <c r="N13" s="71">
        <v>15</v>
      </c>
      <c r="O13" s="59">
        <f t="shared" si="3"/>
        <v>0</v>
      </c>
      <c r="P13" s="59">
        <f>IF(O13="0","0",LOOKUP(O13,{0,33,40,50,60,70,80},{0,1,2,3,"3.5",4,5}))</f>
        <v>0</v>
      </c>
      <c r="Q13" s="62">
        <v>0</v>
      </c>
      <c r="R13" s="62">
        <v>0</v>
      </c>
      <c r="S13" s="59">
        <f t="shared" si="4"/>
        <v>0</v>
      </c>
      <c r="T13" s="59">
        <f>IF(S13="0","0",LOOKUP(S13,{0,33,40,50,60,70,80},{0,1,2,3,"3.5",4,5}))</f>
        <v>0</v>
      </c>
      <c r="U13" s="62">
        <v>37</v>
      </c>
      <c r="V13" s="62">
        <v>15</v>
      </c>
      <c r="W13" s="59">
        <f t="shared" si="5"/>
        <v>52</v>
      </c>
      <c r="X13" s="59">
        <f>IF(W13="0","0",LOOKUP(W13,{0,33,40,50,60,70,80},{0,1,2,3,"3.5",4,5}))</f>
        <v>3</v>
      </c>
      <c r="Y13" s="62">
        <v>14</v>
      </c>
      <c r="Z13" s="62">
        <v>9</v>
      </c>
      <c r="AA13" s="59">
        <f t="shared" si="6"/>
        <v>23</v>
      </c>
      <c r="AB13" s="59">
        <f>IF(AA13="0","0",LOOKUP(AA13,{0,25,30,37,45,52,60},{0,1,2,3,"3.5",4,5}))</f>
        <v>0</v>
      </c>
      <c r="AC13" s="82" t="s">
        <v>79</v>
      </c>
      <c r="AD13" s="82">
        <f>IF(ISBLANK(AB13)," ",IF(AB13="0","0",LOOKUP(AB13,{0,1,2,3,"3.5",4,5},{0,0,0,1,"1.5",2,3})))</f>
        <v>0</v>
      </c>
      <c r="AE13" s="77">
        <f t="shared" si="7"/>
        <v>0</v>
      </c>
      <c r="AF13" s="82" t="str">
        <f t="shared" si="8"/>
        <v>F</v>
      </c>
      <c r="AG13" s="85" t="str">
        <f t="shared" si="9"/>
        <v>Fail</v>
      </c>
      <c r="AH13" s="15"/>
      <c r="AI13" s="33" t="str">
        <f>IF(F13="0","0",LOOKUP(F13,{0,1,2,3,"3.5",4,5},{"F","D","C","B","A-","A","A+"}))</f>
        <v>B</v>
      </c>
      <c r="AJ13" s="33" t="str">
        <f>IF(H13="0","0",LOOKUP(H13,{0,1,2,3,"3.5",4,5},{"F","D","C","B","A-","A","A+"}))</f>
        <v>A-</v>
      </c>
      <c r="AK13" s="33" t="str">
        <f>IF(L13="0","0",LOOKUP(L13,{0,1,2,3,"3.5",4,5},{"F","D","C","B","A-","A","A+"}))</f>
        <v>C</v>
      </c>
      <c r="AL13" s="33" t="str">
        <f>IF(P13="0","0",LOOKUP(P13,{0,1,2,3,"3.5",4,5},{"F","D","C","B","A-","A","A+"}))</f>
        <v>F</v>
      </c>
      <c r="AM13" s="33" t="str">
        <f>IF(T13="0","0",LOOKUP(T13,{0,1,2,3,"3.5",4,5},{"F","D","C","B","A-","A","A+"}))</f>
        <v>F</v>
      </c>
      <c r="AN13" s="33" t="str">
        <f>IF(X13="0","0",LOOKUP(X13,{0,1,2,3,"3.5",4,5},{"F","D","C","B","A-","A","A+"}))</f>
        <v>B</v>
      </c>
      <c r="AO13" s="33" t="str">
        <f>IF(AB13="0","0",LOOKUP(AB13,{0,1,2,3,"3.5",4,5},{"F","D","C","B","A-","A","A+"}))</f>
        <v>F</v>
      </c>
      <c r="AP13" s="52">
        <f t="shared" si="0"/>
        <v>224</v>
      </c>
    </row>
    <row r="14" spans="1:42" ht="20.100000000000001" customHeight="1" x14ac:dyDescent="0.25">
      <c r="A14" s="86">
        <v>2010</v>
      </c>
      <c r="B14" s="87" t="s">
        <v>310</v>
      </c>
      <c r="C14" s="62">
        <v>27</v>
      </c>
      <c r="D14" s="62">
        <v>21</v>
      </c>
      <c r="E14" s="59">
        <f t="shared" si="1"/>
        <v>48</v>
      </c>
      <c r="F14" s="59">
        <f>IF(E14="0","0",LOOKUP(E14,{0,33,40,50,60,70,80},{0,1,2,3,"3.5",4,5}))</f>
        <v>2</v>
      </c>
      <c r="G14" s="59">
        <v>46</v>
      </c>
      <c r="H14" s="59">
        <f>IF(G14="0","0",LOOKUP(G14,{0,33,40,50,60,70,80},{0,1,2,3,"3.5",4,5}))</f>
        <v>2</v>
      </c>
      <c r="I14" s="59">
        <v>11</v>
      </c>
      <c r="J14" s="59">
        <v>17</v>
      </c>
      <c r="K14" s="59">
        <f t="shared" si="2"/>
        <v>0</v>
      </c>
      <c r="L14" s="59">
        <f>IF(K14="0","0",LOOKUP(K14,{0,25,30,37,45,52,60},{0,1,2,3,"3.5",4,5}))</f>
        <v>0</v>
      </c>
      <c r="M14" s="71">
        <v>8</v>
      </c>
      <c r="N14" s="71">
        <v>22</v>
      </c>
      <c r="O14" s="59">
        <f t="shared" si="3"/>
        <v>0</v>
      </c>
      <c r="P14" s="59">
        <f>IF(O14="0","0",LOOKUP(O14,{0,33,40,50,60,70,80},{0,1,2,3,"3.5",4,5}))</f>
        <v>0</v>
      </c>
      <c r="Q14" s="62">
        <v>26</v>
      </c>
      <c r="R14" s="62">
        <v>24</v>
      </c>
      <c r="S14" s="59">
        <f t="shared" si="4"/>
        <v>50</v>
      </c>
      <c r="T14" s="59">
        <f>IF(S14="0","0",LOOKUP(S14,{0,33,40,50,60,70,80},{0,1,2,3,"3.5",4,5}))</f>
        <v>3</v>
      </c>
      <c r="U14" s="62">
        <v>28</v>
      </c>
      <c r="V14" s="62">
        <v>12</v>
      </c>
      <c r="W14" s="59">
        <f t="shared" si="5"/>
        <v>40</v>
      </c>
      <c r="X14" s="59">
        <f>IF(W14="0","0",LOOKUP(W14,{0,33,40,50,60,70,80},{0,1,2,3,"3.5",4,5}))</f>
        <v>2</v>
      </c>
      <c r="Y14" s="62">
        <v>18</v>
      </c>
      <c r="Z14" s="62">
        <v>13</v>
      </c>
      <c r="AA14" s="59">
        <f t="shared" si="6"/>
        <v>31</v>
      </c>
      <c r="AB14" s="59">
        <f>IF(AA14="0","0",LOOKUP(AA14,{0,25,30,37,45,52,60},{0,1,2,3,"3.5",4,5}))</f>
        <v>2</v>
      </c>
      <c r="AC14" s="82" t="s">
        <v>79</v>
      </c>
      <c r="AD14" s="82">
        <f>IF(ISBLANK(AB14)," ",IF(AB14="0","0",LOOKUP(AB14,{0,1,2,3,"3.5",4,5},{0,0,0,1,"1.5",2,3})))</f>
        <v>0</v>
      </c>
      <c r="AE14" s="77">
        <f t="shared" si="7"/>
        <v>0</v>
      </c>
      <c r="AF14" s="82" t="str">
        <f t="shared" si="8"/>
        <v>F</v>
      </c>
      <c r="AG14" s="85" t="str">
        <f t="shared" si="9"/>
        <v>Fail</v>
      </c>
      <c r="AH14" s="15"/>
      <c r="AI14" s="33" t="str">
        <f>IF(F14="0","0",LOOKUP(F14,{0,1,2,3,"3.5",4,5},{"F","D","C","B","A-","A","A+"}))</f>
        <v>C</v>
      </c>
      <c r="AJ14" s="33" t="str">
        <f>IF(H14="0","0",LOOKUP(H14,{0,1,2,3,"3.5",4,5},{"F","D","C","B","A-","A","A+"}))</f>
        <v>C</v>
      </c>
      <c r="AK14" s="33" t="str">
        <f>IF(L14="0","0",LOOKUP(L14,{0,1,2,3,"3.5",4,5},{"F","D","C","B","A-","A","A+"}))</f>
        <v>F</v>
      </c>
      <c r="AL14" s="33" t="str">
        <f>IF(P14="0","0",LOOKUP(P14,{0,1,2,3,"3.5",4,5},{"F","D","C","B","A-","A","A+"}))</f>
        <v>F</v>
      </c>
      <c r="AM14" s="33" t="str">
        <f>IF(T14="0","0",LOOKUP(T14,{0,1,2,3,"3.5",4,5},{"F","D","C","B","A-","A","A+"}))</f>
        <v>B</v>
      </c>
      <c r="AN14" s="33" t="str">
        <f>IF(X14="0","0",LOOKUP(X14,{0,1,2,3,"3.5",4,5},{"F","D","C","B","A-","A","A+"}))</f>
        <v>C</v>
      </c>
      <c r="AO14" s="33" t="str">
        <f>IF(AB14="0","0",LOOKUP(AB14,{0,1,2,3,"3.5",4,5},{"F","D","C","B","A-","A","A+"}))</f>
        <v>C</v>
      </c>
      <c r="AP14" s="52">
        <f t="shared" si="0"/>
        <v>215</v>
      </c>
    </row>
    <row r="15" spans="1:42" ht="20.100000000000001" customHeight="1" x14ac:dyDescent="0.25">
      <c r="A15" s="86">
        <v>2011</v>
      </c>
      <c r="B15" s="87" t="s">
        <v>310</v>
      </c>
      <c r="C15" s="62">
        <v>36</v>
      </c>
      <c r="D15" s="62">
        <v>18</v>
      </c>
      <c r="E15" s="59">
        <f t="shared" si="1"/>
        <v>54</v>
      </c>
      <c r="F15" s="59">
        <f>IF(E15="0","0",LOOKUP(E15,{0,33,40,50,60,70,80},{0,1,2,3,"3.5",4,5}))</f>
        <v>3</v>
      </c>
      <c r="G15" s="59">
        <v>64</v>
      </c>
      <c r="H15" s="59" t="str">
        <f>IF(G15="0","0",LOOKUP(G15,{0,33,40,50,60,70,80},{0,1,2,3,"3.5",4,5}))</f>
        <v>3.5</v>
      </c>
      <c r="I15" s="59">
        <v>30</v>
      </c>
      <c r="J15" s="59">
        <v>19</v>
      </c>
      <c r="K15" s="59">
        <f t="shared" si="2"/>
        <v>49</v>
      </c>
      <c r="L15" s="59" t="str">
        <f>IF(K15="0","0",LOOKUP(K15,{0,25,30,37,45,52,60},{0,1,2,3,"3.5",4,5}))</f>
        <v>3.5</v>
      </c>
      <c r="M15" s="71">
        <v>28</v>
      </c>
      <c r="N15" s="71">
        <v>20</v>
      </c>
      <c r="O15" s="59">
        <f t="shared" si="3"/>
        <v>48</v>
      </c>
      <c r="P15" s="59">
        <f>IF(O15="0","0",LOOKUP(O15,{0,33,40,50,60,70,80},{0,1,2,3,"3.5",4,5}))</f>
        <v>2</v>
      </c>
      <c r="Q15" s="62">
        <v>44</v>
      </c>
      <c r="R15" s="62">
        <v>19</v>
      </c>
      <c r="S15" s="59">
        <f t="shared" si="4"/>
        <v>63</v>
      </c>
      <c r="T15" s="59" t="str">
        <f>IF(S15="0","0",LOOKUP(S15,{0,33,40,50,60,70,80},{0,1,2,3,"3.5",4,5}))</f>
        <v>3.5</v>
      </c>
      <c r="U15" s="62">
        <v>37</v>
      </c>
      <c r="V15" s="62">
        <v>20</v>
      </c>
      <c r="W15" s="59">
        <f t="shared" si="5"/>
        <v>57</v>
      </c>
      <c r="X15" s="59">
        <f>IF(W15="0","0",LOOKUP(W15,{0,33,40,50,60,70,80},{0,1,2,3,"3.5",4,5}))</f>
        <v>3</v>
      </c>
      <c r="Y15" s="62">
        <v>36</v>
      </c>
      <c r="Z15" s="62">
        <v>14</v>
      </c>
      <c r="AA15" s="59">
        <f t="shared" si="6"/>
        <v>50</v>
      </c>
      <c r="AB15" s="59" t="str">
        <f>IF(AA15="0","0",LOOKUP(AA15,{0,25,30,37,45,52,60},{0,1,2,3,"3.5",4,5}))</f>
        <v>3.5</v>
      </c>
      <c r="AC15" s="82" t="s">
        <v>79</v>
      </c>
      <c r="AD15" s="82" t="str">
        <f>IF(ISBLANK(AB15)," ",IF(AB15="0","0",LOOKUP(AB15,{0,1,2,3,"3.5",4,5},{0,0,0,1,"1.5",2,3})))</f>
        <v>1.5</v>
      </c>
      <c r="AE15" s="77">
        <f t="shared" si="7"/>
        <v>3.3333333333333335</v>
      </c>
      <c r="AF15" s="82" t="str">
        <f t="shared" si="8"/>
        <v>B</v>
      </c>
      <c r="AG15" s="85" t="str">
        <f t="shared" si="9"/>
        <v>Average Result</v>
      </c>
      <c r="AH15" s="15"/>
      <c r="AI15" s="33" t="str">
        <f>IF(F15="0","0",LOOKUP(F15,{0,1,2,3,"3.5",4,5},{"F","D","C","B","A-","A","A+"}))</f>
        <v>B</v>
      </c>
      <c r="AJ15" s="33" t="str">
        <f>IF(H15="0","0",LOOKUP(H15,{0,1,2,3,"3.5",4,5},{"F","D","C","B","A-","A","A+"}))</f>
        <v>A-</v>
      </c>
      <c r="AK15" s="33" t="str">
        <f>IF(L15="0","0",LOOKUP(L15,{0,1,2,3,"3.5",4,5},{"F","D","C","B","A-","A","A+"}))</f>
        <v>A-</v>
      </c>
      <c r="AL15" s="33" t="str">
        <f>IF(P15="0","0",LOOKUP(P15,{0,1,2,3,"3.5",4,5},{"F","D","C","B","A-","A","A+"}))</f>
        <v>C</v>
      </c>
      <c r="AM15" s="33" t="str">
        <f>IF(T15="0","0",LOOKUP(T15,{0,1,2,3,"3.5",4,5},{"F","D","C","B","A-","A","A+"}))</f>
        <v>A-</v>
      </c>
      <c r="AN15" s="33" t="str">
        <f>IF(X15="0","0",LOOKUP(X15,{0,1,2,3,"3.5",4,5},{"F","D","C","B","A-","A","A+"}))</f>
        <v>B</v>
      </c>
      <c r="AO15" s="33" t="str">
        <f>IF(AB15="0","0",LOOKUP(AB15,{0,1,2,3,"3.5",4,5},{"F","D","C","B","A-","A","A+"}))</f>
        <v>A-</v>
      </c>
      <c r="AP15" s="52">
        <f t="shared" si="0"/>
        <v>385</v>
      </c>
    </row>
    <row r="16" spans="1:42" ht="20.100000000000001" customHeight="1" x14ac:dyDescent="0.25">
      <c r="A16" s="86">
        <v>2012</v>
      </c>
      <c r="B16" s="87" t="s">
        <v>311</v>
      </c>
      <c r="C16" s="62">
        <v>26</v>
      </c>
      <c r="D16" s="62">
        <v>17</v>
      </c>
      <c r="E16" s="59">
        <f t="shared" si="1"/>
        <v>43</v>
      </c>
      <c r="F16" s="59">
        <f>IF(E16="0","0",LOOKUP(E16,{0,33,40,50,60,70,80},{0,1,2,3,"3.5",4,5}))</f>
        <v>2</v>
      </c>
      <c r="G16" s="59">
        <v>39</v>
      </c>
      <c r="H16" s="59">
        <f>IF(G16="0","0",LOOKUP(G16,{0,33,40,50,60,70,80},{0,1,2,3,"3.5",4,5}))</f>
        <v>1</v>
      </c>
      <c r="I16" s="59">
        <v>17</v>
      </c>
      <c r="J16" s="59">
        <v>16</v>
      </c>
      <c r="K16" s="59">
        <f t="shared" si="2"/>
        <v>33</v>
      </c>
      <c r="L16" s="59">
        <f>IF(K16="0","0",LOOKUP(K16,{0,25,30,37,45,52,60},{0,1,2,3,"3.5",4,5}))</f>
        <v>2</v>
      </c>
      <c r="M16" s="71">
        <v>8</v>
      </c>
      <c r="N16" s="71">
        <v>11</v>
      </c>
      <c r="O16" s="59">
        <f t="shared" si="3"/>
        <v>0</v>
      </c>
      <c r="P16" s="59">
        <f>IF(O16="0","0",LOOKUP(O16,{0,33,40,50,60,70,80},{0,1,2,3,"3.5",4,5}))</f>
        <v>0</v>
      </c>
      <c r="Q16" s="62">
        <v>36</v>
      </c>
      <c r="R16" s="62">
        <v>24</v>
      </c>
      <c r="S16" s="59">
        <f t="shared" si="4"/>
        <v>60</v>
      </c>
      <c r="T16" s="59" t="str">
        <f>IF(S16="0","0",LOOKUP(S16,{0,33,40,50,60,70,80},{0,1,2,3,"3.5",4,5}))</f>
        <v>3.5</v>
      </c>
      <c r="U16" s="62">
        <v>22</v>
      </c>
      <c r="V16" s="62">
        <v>6</v>
      </c>
      <c r="W16" s="59">
        <f t="shared" si="5"/>
        <v>0</v>
      </c>
      <c r="X16" s="59">
        <f>IF(W16="0","0",LOOKUP(W16,{0,33,40,50,60,70,80},{0,1,2,3,"3.5",4,5}))</f>
        <v>0</v>
      </c>
      <c r="Y16" s="62">
        <v>7</v>
      </c>
      <c r="Z16" s="62">
        <v>9</v>
      </c>
      <c r="AA16" s="59">
        <f t="shared" si="6"/>
        <v>0</v>
      </c>
      <c r="AB16" s="59">
        <f>IF(AA16="0","0",LOOKUP(AA16,{0,25,30,37,45,52,60},{0,1,2,3,"3.5",4,5}))</f>
        <v>0</v>
      </c>
      <c r="AC16" s="82" t="s">
        <v>79</v>
      </c>
      <c r="AD16" s="82">
        <f>IF(ISBLANK(AB16)," ",IF(AB16="0","0",LOOKUP(AB16,{0,1,2,3,"3.5",4,5},{0,0,0,1,"1.5",2,3})))</f>
        <v>0</v>
      </c>
      <c r="AE16" s="77">
        <f t="shared" si="7"/>
        <v>0</v>
      </c>
      <c r="AF16" s="82" t="str">
        <f t="shared" si="8"/>
        <v>F</v>
      </c>
      <c r="AG16" s="85" t="str">
        <f t="shared" si="9"/>
        <v>Fail</v>
      </c>
      <c r="AH16" s="15"/>
      <c r="AI16" s="33" t="str">
        <f>IF(F16="0","0",LOOKUP(F16,{0,1,2,3,"3.5",4,5},{"F","D","C","B","A-","A","A+"}))</f>
        <v>C</v>
      </c>
      <c r="AJ16" s="33" t="str">
        <f>IF(H16="0","0",LOOKUP(H16,{0,1,2,3,"3.5",4,5},{"F","D","C","B","A-","A","A+"}))</f>
        <v>D</v>
      </c>
      <c r="AK16" s="33" t="str">
        <f>IF(L16="0","0",LOOKUP(L16,{0,1,2,3,"3.5",4,5},{"F","D","C","B","A-","A","A+"}))</f>
        <v>C</v>
      </c>
      <c r="AL16" s="33" t="str">
        <f>IF(P16="0","0",LOOKUP(P16,{0,1,2,3,"3.5",4,5},{"F","D","C","B","A-","A","A+"}))</f>
        <v>F</v>
      </c>
      <c r="AM16" s="33" t="str">
        <f>IF(T16="0","0",LOOKUP(T16,{0,1,2,3,"3.5",4,5},{"F","D","C","B","A-","A","A+"}))</f>
        <v>A-</v>
      </c>
      <c r="AN16" s="33" t="str">
        <f>IF(X16="0","0",LOOKUP(X16,{0,1,2,3,"3.5",4,5},{"F","D","C","B","A-","A","A+"}))</f>
        <v>F</v>
      </c>
      <c r="AO16" s="33" t="str">
        <f>IF(AB16="0","0",LOOKUP(AB16,{0,1,2,3,"3.5",4,5},{"F","D","C","B","A-","A","A+"}))</f>
        <v>F</v>
      </c>
      <c r="AP16" s="52">
        <f t="shared" si="0"/>
        <v>175</v>
      </c>
    </row>
    <row r="17" spans="1:42" ht="20.100000000000001" customHeight="1" x14ac:dyDescent="0.25">
      <c r="A17" s="86">
        <v>2013</v>
      </c>
      <c r="B17" s="87" t="s">
        <v>312</v>
      </c>
      <c r="C17" s="62">
        <v>37</v>
      </c>
      <c r="D17" s="62">
        <v>21</v>
      </c>
      <c r="E17" s="59">
        <f t="shared" si="1"/>
        <v>58</v>
      </c>
      <c r="F17" s="59">
        <f>IF(E17="0","0",LOOKUP(E17,{0,33,40,50,60,70,80},{0,1,2,3,"3.5",4,5}))</f>
        <v>3</v>
      </c>
      <c r="G17" s="59">
        <v>34</v>
      </c>
      <c r="H17" s="59">
        <f>IF(G17="0","0",LOOKUP(G17,{0,33,40,50,60,70,80},{0,1,2,3,"3.5",4,5}))</f>
        <v>1</v>
      </c>
      <c r="I17" s="59">
        <v>25</v>
      </c>
      <c r="J17" s="59">
        <v>19</v>
      </c>
      <c r="K17" s="59">
        <f t="shared" si="2"/>
        <v>44</v>
      </c>
      <c r="L17" s="59">
        <f>IF(K17="0","0",LOOKUP(K17,{0,25,30,37,45,52,60},{0,1,2,3,"3.5",4,5}))</f>
        <v>3</v>
      </c>
      <c r="M17" s="71">
        <v>14</v>
      </c>
      <c r="N17" s="71">
        <v>13</v>
      </c>
      <c r="O17" s="59">
        <f t="shared" si="3"/>
        <v>0</v>
      </c>
      <c r="P17" s="59">
        <f>IF(O17="0","0",LOOKUP(O17,{0,33,40,50,60,70,80},{0,1,2,3,"3.5",4,5}))</f>
        <v>0</v>
      </c>
      <c r="Q17" s="62">
        <v>31</v>
      </c>
      <c r="R17" s="62">
        <v>18</v>
      </c>
      <c r="S17" s="59">
        <f t="shared" si="4"/>
        <v>49</v>
      </c>
      <c r="T17" s="59">
        <f>IF(S17="0","0",LOOKUP(S17,{0,33,40,50,60,70,80},{0,1,2,3,"3.5",4,5}))</f>
        <v>2</v>
      </c>
      <c r="U17" s="62">
        <v>17</v>
      </c>
      <c r="V17" s="62">
        <v>19</v>
      </c>
      <c r="W17" s="59">
        <f t="shared" si="5"/>
        <v>0</v>
      </c>
      <c r="X17" s="59">
        <f>IF(W17="0","0",LOOKUP(W17,{0,33,40,50,60,70,80},{0,1,2,3,"3.5",4,5}))</f>
        <v>0</v>
      </c>
      <c r="Y17" s="62">
        <v>26</v>
      </c>
      <c r="Z17" s="62">
        <v>16</v>
      </c>
      <c r="AA17" s="59">
        <f t="shared" si="6"/>
        <v>42</v>
      </c>
      <c r="AB17" s="59">
        <f>IF(AA17="0","0",LOOKUP(AA17,{0,25,30,37,45,52,60},{0,1,2,3,"3.5",4,5}))</f>
        <v>3</v>
      </c>
      <c r="AC17" s="82" t="s">
        <v>79</v>
      </c>
      <c r="AD17" s="82">
        <f>IF(ISBLANK(AB17)," ",IF(AB17="0","0",LOOKUP(AB17,{0,1,2,3,"3.5",4,5},{0,0,0,1,"1.5",2,3})))</f>
        <v>1</v>
      </c>
      <c r="AE17" s="77">
        <f t="shared" si="7"/>
        <v>0</v>
      </c>
      <c r="AF17" s="82" t="str">
        <f t="shared" si="8"/>
        <v>F</v>
      </c>
      <c r="AG17" s="85" t="str">
        <f t="shared" si="9"/>
        <v>Fail</v>
      </c>
      <c r="AH17" s="15"/>
      <c r="AI17" s="33" t="str">
        <f>IF(F17="0","0",LOOKUP(F17,{0,1,2,3,"3.5",4,5},{"F","D","C","B","A-","A","A+"}))</f>
        <v>B</v>
      </c>
      <c r="AJ17" s="33" t="str">
        <f>IF(H17="0","0",LOOKUP(H17,{0,1,2,3,"3.5",4,5},{"F","D","C","B","A-","A","A+"}))</f>
        <v>D</v>
      </c>
      <c r="AK17" s="33" t="str">
        <f>IF(L17="0","0",LOOKUP(L17,{0,1,2,3,"3.5",4,5},{"F","D","C","B","A-","A","A+"}))</f>
        <v>B</v>
      </c>
      <c r="AL17" s="33" t="str">
        <f>IF(P17="0","0",LOOKUP(P17,{0,1,2,3,"3.5",4,5},{"F","D","C","B","A-","A","A+"}))</f>
        <v>F</v>
      </c>
      <c r="AM17" s="33" t="str">
        <f>IF(T17="0","0",LOOKUP(T17,{0,1,2,3,"3.5",4,5},{"F","D","C","B","A-","A","A+"}))</f>
        <v>C</v>
      </c>
      <c r="AN17" s="33" t="str">
        <f>IF(X17="0","0",LOOKUP(X17,{0,1,2,3,"3.5",4,5},{"F","D","C","B","A-","A","A+"}))</f>
        <v>F</v>
      </c>
      <c r="AO17" s="33" t="str">
        <f>IF(AB17="0","0",LOOKUP(AB17,{0,1,2,3,"3.5",4,5},{"F","D","C","B","A-","A","A+"}))</f>
        <v>B</v>
      </c>
      <c r="AP17" s="52">
        <f t="shared" si="0"/>
        <v>227</v>
      </c>
    </row>
    <row r="18" spans="1:42" ht="20.100000000000001" customHeight="1" x14ac:dyDescent="0.25">
      <c r="A18" s="86">
        <v>2014</v>
      </c>
      <c r="B18" s="87" t="s">
        <v>313</v>
      </c>
      <c r="C18" s="62">
        <v>34</v>
      </c>
      <c r="D18" s="62">
        <v>21</v>
      </c>
      <c r="E18" s="59">
        <f t="shared" si="1"/>
        <v>55</v>
      </c>
      <c r="F18" s="59">
        <f>IF(E18="0","0",LOOKUP(E18,{0,33,40,50,60,70,80},{0,1,2,3,"3.5",4,5}))</f>
        <v>3</v>
      </c>
      <c r="G18" s="59"/>
      <c r="H18" s="59">
        <f>IF(G18="0","0",LOOKUP(G18,{0,33,40,50,60,70,80},{0,1,2,3,"3.5",4,5}))</f>
        <v>0</v>
      </c>
      <c r="I18" s="59"/>
      <c r="J18" s="59"/>
      <c r="K18" s="59">
        <f t="shared" si="2"/>
        <v>0</v>
      </c>
      <c r="L18" s="59">
        <f>IF(K18="0","0",LOOKUP(K18,{0,25,30,37,45,52,60},{0,1,2,3,"3.5",4,5}))</f>
        <v>0</v>
      </c>
      <c r="M18" s="59"/>
      <c r="N18" s="59"/>
      <c r="O18" s="59">
        <f t="shared" si="3"/>
        <v>0</v>
      </c>
      <c r="P18" s="59">
        <f>IF(O18="0","0",LOOKUP(O18,{0,33,40,50,60,70,80},{0,1,2,3,"3.5",4,5}))</f>
        <v>0</v>
      </c>
      <c r="Q18" s="62">
        <v>0</v>
      </c>
      <c r="R18" s="62">
        <v>0</v>
      </c>
      <c r="S18" s="59">
        <f t="shared" si="4"/>
        <v>0</v>
      </c>
      <c r="T18" s="59">
        <f>IF(S18="0","0",LOOKUP(S18,{0,33,40,50,60,70,80},{0,1,2,3,"3.5",4,5}))</f>
        <v>0</v>
      </c>
      <c r="U18" s="62">
        <v>0</v>
      </c>
      <c r="V18" s="62">
        <v>0</v>
      </c>
      <c r="W18" s="59">
        <f t="shared" si="5"/>
        <v>0</v>
      </c>
      <c r="X18" s="59">
        <f>IF(W18="0","0",LOOKUP(W18,{0,33,40,50,60,70,80},{0,1,2,3,"3.5",4,5}))</f>
        <v>0</v>
      </c>
      <c r="Y18" s="62">
        <v>0</v>
      </c>
      <c r="Z18" s="62">
        <v>0</v>
      </c>
      <c r="AA18" s="59">
        <f t="shared" si="6"/>
        <v>0</v>
      </c>
      <c r="AB18" s="59">
        <f>IF(AA18="0","0",LOOKUP(AA18,{0,25,30,37,45,52,60},{0,1,2,3,"3.5",4,5}))</f>
        <v>0</v>
      </c>
      <c r="AC18" s="82" t="s">
        <v>79</v>
      </c>
      <c r="AD18" s="82">
        <f>IF(ISBLANK(AB18)," ",IF(AB18="0","0",LOOKUP(AB18,{0,1,2,3,"3.5",4,5},{0,0,0,1,"1.5",2,3})))</f>
        <v>0</v>
      </c>
      <c r="AE18" s="77">
        <f t="shared" si="7"/>
        <v>0</v>
      </c>
      <c r="AF18" s="82" t="str">
        <f t="shared" si="8"/>
        <v>F</v>
      </c>
      <c r="AG18" s="85" t="str">
        <f t="shared" si="9"/>
        <v>Fail</v>
      </c>
      <c r="AH18" s="15"/>
      <c r="AI18" s="33" t="str">
        <f>IF(F18="0","0",LOOKUP(F18,{0,1,2,3,"3.5",4,5},{"F","D","C","B","A-","A","A+"}))</f>
        <v>B</v>
      </c>
      <c r="AJ18" s="33" t="str">
        <f>IF(H18="0","0",LOOKUP(H18,{0,1,2,3,"3.5",4,5},{"F","D","C","B","A-","A","A+"}))</f>
        <v>F</v>
      </c>
      <c r="AK18" s="33" t="str">
        <f>IF(L18="0","0",LOOKUP(L18,{0,1,2,3,"3.5",4,5},{"F","D","C","B","A-","A","A+"}))</f>
        <v>F</v>
      </c>
      <c r="AL18" s="33" t="str">
        <f>IF(P18="0","0",LOOKUP(P18,{0,1,2,3,"3.5",4,5},{"F","D","C","B","A-","A","A+"}))</f>
        <v>F</v>
      </c>
      <c r="AM18" s="33" t="str">
        <f>IF(T18="0","0",LOOKUP(T18,{0,1,2,3,"3.5",4,5},{"F","D","C","B","A-","A","A+"}))</f>
        <v>F</v>
      </c>
      <c r="AN18" s="33" t="str">
        <f>IF(X18="0","0",LOOKUP(X18,{0,1,2,3,"3.5",4,5},{"F","D","C","B","A-","A","A+"}))</f>
        <v>F</v>
      </c>
      <c r="AO18" s="33" t="str">
        <f>IF(AB18="0","0",LOOKUP(AB18,{0,1,2,3,"3.5",4,5},{"F","D","C","B","A-","A","A+"}))</f>
        <v>F</v>
      </c>
      <c r="AP18" s="52">
        <f t="shared" si="0"/>
        <v>55</v>
      </c>
    </row>
    <row r="19" spans="1:42" ht="20.100000000000001" customHeight="1" x14ac:dyDescent="0.25">
      <c r="A19" s="86">
        <v>2016</v>
      </c>
      <c r="B19" s="87" t="s">
        <v>314</v>
      </c>
      <c r="C19" s="62">
        <v>37</v>
      </c>
      <c r="D19" s="62">
        <v>22</v>
      </c>
      <c r="E19" s="59">
        <f t="shared" si="1"/>
        <v>59</v>
      </c>
      <c r="F19" s="59">
        <f>IF(E19="0","0",LOOKUP(E19,{0,33,40,50,60,70,80},{0,1,2,3,"3.5",4,5}))</f>
        <v>3</v>
      </c>
      <c r="G19" s="59">
        <v>48</v>
      </c>
      <c r="H19" s="59">
        <f>IF(G19="0","0",LOOKUP(G19,{0,33,40,50,60,70,80},{0,1,2,3,"3.5",4,5}))</f>
        <v>2</v>
      </c>
      <c r="I19" s="59">
        <v>25</v>
      </c>
      <c r="J19" s="59">
        <v>15</v>
      </c>
      <c r="K19" s="59">
        <f t="shared" si="2"/>
        <v>40</v>
      </c>
      <c r="L19" s="59">
        <f>IF(K19="0","0",LOOKUP(K19,{0,25,30,37,45,52,60},{0,1,2,3,"3.5",4,5}))</f>
        <v>3</v>
      </c>
      <c r="M19" s="71">
        <v>20</v>
      </c>
      <c r="N19" s="71">
        <v>10</v>
      </c>
      <c r="O19" s="59">
        <f t="shared" si="3"/>
        <v>30</v>
      </c>
      <c r="P19" s="59">
        <f>IF(O19="0","0",LOOKUP(O19,{0,33,40,50,60,70,80},{0,1,2,3,"3.5",4,5}))</f>
        <v>0</v>
      </c>
      <c r="Q19" s="62">
        <v>38</v>
      </c>
      <c r="R19" s="62">
        <v>20</v>
      </c>
      <c r="S19" s="59">
        <f t="shared" si="4"/>
        <v>58</v>
      </c>
      <c r="T19" s="59">
        <f>IF(S19="0","0",LOOKUP(S19,{0,33,40,50,60,70,80},{0,1,2,3,"3.5",4,5}))</f>
        <v>3</v>
      </c>
      <c r="U19" s="62">
        <v>36</v>
      </c>
      <c r="V19" s="62">
        <v>23</v>
      </c>
      <c r="W19" s="59">
        <f t="shared" si="5"/>
        <v>59</v>
      </c>
      <c r="X19" s="59">
        <f>IF(W19="0","0",LOOKUP(W19,{0,33,40,50,60,70,80},{0,1,2,3,"3.5",4,5}))</f>
        <v>3</v>
      </c>
      <c r="Y19" s="62">
        <v>32</v>
      </c>
      <c r="Z19" s="62">
        <v>15</v>
      </c>
      <c r="AA19" s="59">
        <f t="shared" si="6"/>
        <v>47</v>
      </c>
      <c r="AB19" s="59" t="str">
        <f>IF(AA19="0","0",LOOKUP(AA19,{0,25,30,37,45,52,60},{0,1,2,3,"3.5",4,5}))</f>
        <v>3.5</v>
      </c>
      <c r="AC19" s="82" t="s">
        <v>79</v>
      </c>
      <c r="AD19" s="82" t="str">
        <f>IF(ISBLANK(AB19)," ",IF(AB19="0","0",LOOKUP(AB19,{0,1,2,3,"3.5",4,5},{0,0,0,1,"1.5",2,3})))</f>
        <v>1.5</v>
      </c>
      <c r="AE19" s="77">
        <f t="shared" si="7"/>
        <v>0</v>
      </c>
      <c r="AF19" s="82" t="str">
        <f t="shared" si="8"/>
        <v>F</v>
      </c>
      <c r="AG19" s="85" t="str">
        <f t="shared" si="9"/>
        <v>Fail</v>
      </c>
      <c r="AH19" s="15"/>
      <c r="AI19" s="33" t="str">
        <f>IF(F19="0","0",LOOKUP(F19,{0,1,2,3,"3.5",4,5},{"F","D","C","B","A-","A","A+"}))</f>
        <v>B</v>
      </c>
      <c r="AJ19" s="33" t="str">
        <f>IF(H19="0","0",LOOKUP(H19,{0,1,2,3,"3.5",4,5},{"F","D","C","B","A-","A","A+"}))</f>
        <v>C</v>
      </c>
      <c r="AK19" s="33" t="str">
        <f>IF(L19="0","0",LOOKUP(L19,{0,1,2,3,"3.5",4,5},{"F","D","C","B","A-","A","A+"}))</f>
        <v>B</v>
      </c>
      <c r="AL19" s="33" t="str">
        <f>IF(P19="0","0",LOOKUP(P19,{0,1,2,3,"3.5",4,5},{"F","D","C","B","A-","A","A+"}))</f>
        <v>F</v>
      </c>
      <c r="AM19" s="33" t="str">
        <f>IF(T19="0","0",LOOKUP(T19,{0,1,2,3,"3.5",4,5},{"F","D","C","B","A-","A","A+"}))</f>
        <v>B</v>
      </c>
      <c r="AN19" s="33" t="str">
        <f>IF(X19="0","0",LOOKUP(X19,{0,1,2,3,"3.5",4,5},{"F","D","C","B","A-","A","A+"}))</f>
        <v>B</v>
      </c>
      <c r="AO19" s="33" t="str">
        <f>IF(AB19="0","0",LOOKUP(AB19,{0,1,2,3,"3.5",4,5},{"F","D","C","B","A-","A","A+"}))</f>
        <v>A-</v>
      </c>
      <c r="AP19" s="52">
        <f t="shared" si="0"/>
        <v>341</v>
      </c>
    </row>
    <row r="20" spans="1:42" ht="20.100000000000001" customHeight="1" x14ac:dyDescent="0.25">
      <c r="A20" s="86">
        <v>2017</v>
      </c>
      <c r="B20" s="87" t="s">
        <v>315</v>
      </c>
      <c r="C20" s="62">
        <v>53</v>
      </c>
      <c r="D20" s="62">
        <v>25</v>
      </c>
      <c r="E20" s="59">
        <f t="shared" si="1"/>
        <v>78</v>
      </c>
      <c r="F20" s="59">
        <f>IF(E20="0","0",LOOKUP(E20,{0,33,40,50,60,70,80},{0,1,2,3,"3.5",4,5}))</f>
        <v>4</v>
      </c>
      <c r="G20" s="59">
        <v>73</v>
      </c>
      <c r="H20" s="59">
        <f>IF(G20="0","0",LOOKUP(G20,{0,33,40,50,60,70,80},{0,1,2,3,"3.5",4,5}))</f>
        <v>4</v>
      </c>
      <c r="I20" s="59">
        <v>32</v>
      </c>
      <c r="J20" s="59">
        <v>14</v>
      </c>
      <c r="K20" s="59">
        <f t="shared" si="2"/>
        <v>46</v>
      </c>
      <c r="L20" s="59" t="str">
        <f>IF(K20="0","0",LOOKUP(K20,{0,25,30,37,45,52,60},{0,1,2,3,"3.5",4,5}))</f>
        <v>3.5</v>
      </c>
      <c r="M20" s="71">
        <v>37</v>
      </c>
      <c r="N20" s="71">
        <v>24</v>
      </c>
      <c r="O20" s="59">
        <f t="shared" si="3"/>
        <v>61</v>
      </c>
      <c r="P20" s="59" t="str">
        <f>IF(O20="0","0",LOOKUP(O20,{0,33,40,50,60,70,80},{0,1,2,3,"3.5",4,5}))</f>
        <v>3.5</v>
      </c>
      <c r="Q20" s="62">
        <v>53</v>
      </c>
      <c r="R20" s="62">
        <v>24</v>
      </c>
      <c r="S20" s="59">
        <f t="shared" si="4"/>
        <v>77</v>
      </c>
      <c r="T20" s="59">
        <f>IF(S20="0","0",LOOKUP(S20,{0,33,40,50,60,70,80},{0,1,2,3,"3.5",4,5}))</f>
        <v>4</v>
      </c>
      <c r="U20" s="62">
        <v>51</v>
      </c>
      <c r="V20" s="62">
        <v>26</v>
      </c>
      <c r="W20" s="59">
        <f t="shared" si="5"/>
        <v>77</v>
      </c>
      <c r="X20" s="59">
        <f>IF(W20="0","0",LOOKUP(W20,{0,33,40,50,60,70,80},{0,1,2,3,"3.5",4,5}))</f>
        <v>4</v>
      </c>
      <c r="Y20" s="62">
        <v>37</v>
      </c>
      <c r="Z20" s="62">
        <v>22</v>
      </c>
      <c r="AA20" s="59">
        <f t="shared" si="6"/>
        <v>59</v>
      </c>
      <c r="AB20" s="59">
        <f>IF(AA20="0","0",LOOKUP(AA20,{0,25,30,37,45,52,60},{0,1,2,3,"3.5",4,5}))</f>
        <v>4</v>
      </c>
      <c r="AC20" s="82" t="s">
        <v>79</v>
      </c>
      <c r="AD20" s="82">
        <f>IF(ISBLANK(AB20)," ",IF(AB20="0","0",LOOKUP(AB20,{0,1,2,3,"3.5",4,5},{0,0,0,1,"1.5",2,3})))</f>
        <v>2</v>
      </c>
      <c r="AE20" s="77">
        <f t="shared" si="7"/>
        <v>4.166666666666667</v>
      </c>
      <c r="AF20" s="82" t="str">
        <f t="shared" si="8"/>
        <v>A</v>
      </c>
      <c r="AG20" s="85" t="str">
        <f t="shared" si="9"/>
        <v>Very Good Result</v>
      </c>
      <c r="AH20" s="15"/>
      <c r="AI20" s="33" t="str">
        <f>IF(F20="0","0",LOOKUP(F20,{0,1,2,3,"3.5",4,5},{"F","D","C","B","A-","A","A+"}))</f>
        <v>A</v>
      </c>
      <c r="AJ20" s="33" t="str">
        <f>IF(H20="0","0",LOOKUP(H20,{0,1,2,3,"3.5",4,5},{"F","D","C","B","A-","A","A+"}))</f>
        <v>A</v>
      </c>
      <c r="AK20" s="33" t="str">
        <f>IF(L20="0","0",LOOKUP(L20,{0,1,2,3,"3.5",4,5},{"F","D","C","B","A-","A","A+"}))</f>
        <v>A-</v>
      </c>
      <c r="AL20" s="33" t="str">
        <f>IF(P20="0","0",LOOKUP(P20,{0,1,2,3,"3.5",4,5},{"F","D","C","B","A-","A","A+"}))</f>
        <v>A-</v>
      </c>
      <c r="AM20" s="33" t="str">
        <f>IF(T20="0","0",LOOKUP(T20,{0,1,2,3,"3.5",4,5},{"F","D","C","B","A-","A","A+"}))</f>
        <v>A</v>
      </c>
      <c r="AN20" s="33" t="str">
        <f>IF(X20="0","0",LOOKUP(X20,{0,1,2,3,"3.5",4,5},{"F","D","C","B","A-","A","A+"}))</f>
        <v>A</v>
      </c>
      <c r="AO20" s="33" t="str">
        <f>IF(AB20="0","0",LOOKUP(AB20,{0,1,2,3,"3.5",4,5},{"F","D","C","B","A-","A","A+"}))</f>
        <v>A</v>
      </c>
      <c r="AP20" s="52">
        <f t="shared" si="0"/>
        <v>471</v>
      </c>
    </row>
    <row r="21" spans="1:42" ht="20.100000000000001" customHeight="1" x14ac:dyDescent="0.25">
      <c r="A21" s="86">
        <v>2018</v>
      </c>
      <c r="B21" s="87" t="s">
        <v>316</v>
      </c>
      <c r="C21" s="62">
        <v>43</v>
      </c>
      <c r="D21" s="62">
        <v>16</v>
      </c>
      <c r="E21" s="59">
        <f t="shared" si="1"/>
        <v>59</v>
      </c>
      <c r="F21" s="59">
        <f>IF(E21="0","0",LOOKUP(E21,{0,33,40,50,60,70,80},{0,1,2,3,"3.5",4,5}))</f>
        <v>3</v>
      </c>
      <c r="G21" s="59">
        <v>47</v>
      </c>
      <c r="H21" s="59">
        <f>IF(G21="0","0",LOOKUP(G21,{0,33,40,50,60,70,80},{0,1,2,3,"3.5",4,5}))</f>
        <v>2</v>
      </c>
      <c r="I21" s="59">
        <v>29</v>
      </c>
      <c r="J21" s="59">
        <v>13</v>
      </c>
      <c r="K21" s="59">
        <f t="shared" si="2"/>
        <v>42</v>
      </c>
      <c r="L21" s="59">
        <f>IF(K21="0","0",LOOKUP(K21,{0,25,30,37,45,52,60},{0,1,2,3,"3.5",4,5}))</f>
        <v>3</v>
      </c>
      <c r="M21" s="71">
        <v>33</v>
      </c>
      <c r="N21" s="71">
        <v>12</v>
      </c>
      <c r="O21" s="59">
        <f t="shared" si="3"/>
        <v>45</v>
      </c>
      <c r="P21" s="59">
        <f>IF(O21="0","0",LOOKUP(O21,{0,33,40,50,60,70,80},{0,1,2,3,"3.5",4,5}))</f>
        <v>2</v>
      </c>
      <c r="Q21" s="62">
        <v>53</v>
      </c>
      <c r="R21" s="62">
        <v>18</v>
      </c>
      <c r="S21" s="59">
        <f t="shared" si="4"/>
        <v>71</v>
      </c>
      <c r="T21" s="59">
        <f>IF(S21="0","0",LOOKUP(S21,{0,33,40,50,60,70,80},{0,1,2,3,"3.5",4,5}))</f>
        <v>4</v>
      </c>
      <c r="U21" s="62">
        <v>53</v>
      </c>
      <c r="V21" s="62">
        <v>23</v>
      </c>
      <c r="W21" s="59">
        <f t="shared" si="5"/>
        <v>76</v>
      </c>
      <c r="X21" s="59">
        <f>IF(W21="0","0",LOOKUP(W21,{0,33,40,50,60,70,80},{0,1,2,3,"3.5",4,5}))</f>
        <v>4</v>
      </c>
      <c r="Y21" s="62">
        <v>44</v>
      </c>
      <c r="Z21" s="62">
        <v>16</v>
      </c>
      <c r="AA21" s="59">
        <f t="shared" si="6"/>
        <v>60</v>
      </c>
      <c r="AB21" s="59">
        <f>IF(AA21="0","0",LOOKUP(AA21,{0,25,30,37,45,52,60},{0,1,2,3,"3.5",4,5}))</f>
        <v>5</v>
      </c>
      <c r="AC21" s="82" t="s">
        <v>79</v>
      </c>
      <c r="AD21" s="82">
        <f>IF(ISBLANK(AB21)," ",IF(AB21="0","0",LOOKUP(AB21,{0,1,2,3,"3.5",4,5},{0,0,0,1,"1.5",2,3})))</f>
        <v>3</v>
      </c>
      <c r="AE21" s="77">
        <f t="shared" si="7"/>
        <v>3.5</v>
      </c>
      <c r="AF21" s="82" t="str">
        <f t="shared" si="8"/>
        <v>A-</v>
      </c>
      <c r="AG21" s="85" t="str">
        <f t="shared" si="9"/>
        <v>Good Result</v>
      </c>
      <c r="AH21" s="15"/>
      <c r="AI21" s="33" t="str">
        <f>IF(F21="0","0",LOOKUP(F21,{0,1,2,3,"3.5",4,5},{"F","D","C","B","A-","A","A+"}))</f>
        <v>B</v>
      </c>
      <c r="AJ21" s="33" t="str">
        <f>IF(H21="0","0",LOOKUP(H21,{0,1,2,3,"3.5",4,5},{"F","D","C","B","A-","A","A+"}))</f>
        <v>C</v>
      </c>
      <c r="AK21" s="33" t="str">
        <f>IF(L21="0","0",LOOKUP(L21,{0,1,2,3,"3.5",4,5},{"F","D","C","B","A-","A","A+"}))</f>
        <v>B</v>
      </c>
      <c r="AL21" s="33" t="str">
        <f>IF(P21="0","0",LOOKUP(P21,{0,1,2,3,"3.5",4,5},{"F","D","C","B","A-","A","A+"}))</f>
        <v>C</v>
      </c>
      <c r="AM21" s="33" t="str">
        <f>IF(T21="0","0",LOOKUP(T21,{0,1,2,3,"3.5",4,5},{"F","D","C","B","A-","A","A+"}))</f>
        <v>A</v>
      </c>
      <c r="AN21" s="33" t="str">
        <f>IF(X21="0","0",LOOKUP(X21,{0,1,2,3,"3.5",4,5},{"F","D","C","B","A-","A","A+"}))</f>
        <v>A</v>
      </c>
      <c r="AO21" s="33" t="str">
        <f>IF(AB21="0","0",LOOKUP(AB21,{0,1,2,3,"3.5",4,5},{"F","D","C","B","A-","A","A+"}))</f>
        <v>A+</v>
      </c>
      <c r="AP21" s="52">
        <f t="shared" si="0"/>
        <v>400</v>
      </c>
    </row>
    <row r="22" spans="1:42" ht="20.100000000000001" customHeight="1" x14ac:dyDescent="0.25">
      <c r="A22" s="86">
        <v>2019</v>
      </c>
      <c r="B22" s="87" t="s">
        <v>317</v>
      </c>
      <c r="C22" s="62">
        <v>39</v>
      </c>
      <c r="D22" s="62">
        <v>22</v>
      </c>
      <c r="E22" s="59">
        <f t="shared" si="1"/>
        <v>61</v>
      </c>
      <c r="F22" s="59" t="str">
        <f>IF(E22="0","0",LOOKUP(E22,{0,33,40,50,60,70,80},{0,1,2,3,"3.5",4,5}))</f>
        <v>3.5</v>
      </c>
      <c r="G22" s="59">
        <v>43</v>
      </c>
      <c r="H22" s="59">
        <f>IF(G22="0","0",LOOKUP(G22,{0,33,40,50,60,70,80},{0,1,2,3,"3.5",4,5}))</f>
        <v>2</v>
      </c>
      <c r="I22" s="59">
        <v>28</v>
      </c>
      <c r="J22" s="59">
        <v>14</v>
      </c>
      <c r="K22" s="59">
        <f t="shared" si="2"/>
        <v>42</v>
      </c>
      <c r="L22" s="59">
        <f>IF(K22="0","0",LOOKUP(K22,{0,25,30,37,45,52,60},{0,1,2,3,"3.5",4,5}))</f>
        <v>3</v>
      </c>
      <c r="M22" s="71">
        <v>16</v>
      </c>
      <c r="N22" s="71">
        <v>20</v>
      </c>
      <c r="O22" s="59">
        <f t="shared" si="3"/>
        <v>0</v>
      </c>
      <c r="P22" s="59">
        <f>IF(O22="0","0",LOOKUP(O22,{0,33,40,50,60,70,80},{0,1,2,3,"3.5",4,5}))</f>
        <v>0</v>
      </c>
      <c r="Q22" s="62">
        <v>31</v>
      </c>
      <c r="R22" s="62">
        <v>13</v>
      </c>
      <c r="S22" s="59">
        <f t="shared" si="4"/>
        <v>44</v>
      </c>
      <c r="T22" s="59">
        <f>IF(S22="0","0",LOOKUP(S22,{0,33,40,50,60,70,80},{0,1,2,3,"3.5",4,5}))</f>
        <v>2</v>
      </c>
      <c r="U22" s="62">
        <v>27</v>
      </c>
      <c r="V22" s="62">
        <v>20</v>
      </c>
      <c r="W22" s="59">
        <f t="shared" si="5"/>
        <v>47</v>
      </c>
      <c r="X22" s="59">
        <f>IF(W22="0","0",LOOKUP(W22,{0,33,40,50,60,70,80},{0,1,2,3,"3.5",4,5}))</f>
        <v>2</v>
      </c>
      <c r="Y22" s="62">
        <v>27</v>
      </c>
      <c r="Z22" s="62">
        <v>15</v>
      </c>
      <c r="AA22" s="59">
        <f t="shared" si="6"/>
        <v>42</v>
      </c>
      <c r="AB22" s="59">
        <f>IF(AA22="0","0",LOOKUP(AA22,{0,25,30,37,45,52,60},{0,1,2,3,"3.5",4,5}))</f>
        <v>3</v>
      </c>
      <c r="AC22" s="82" t="s">
        <v>79</v>
      </c>
      <c r="AD22" s="82">
        <f>IF(ISBLANK(AB22)," ",IF(AB22="0","0",LOOKUP(AB22,{0,1,2,3,"3.5",4,5},{0,0,0,1,"1.5",2,3})))</f>
        <v>1</v>
      </c>
      <c r="AE22" s="77">
        <f t="shared" si="7"/>
        <v>0</v>
      </c>
      <c r="AF22" s="82" t="str">
        <f t="shared" si="8"/>
        <v>F</v>
      </c>
      <c r="AG22" s="85" t="str">
        <f t="shared" si="9"/>
        <v>Fail</v>
      </c>
      <c r="AH22" s="15"/>
      <c r="AI22" s="33" t="str">
        <f>IF(F22="0","0",LOOKUP(F22,{0,1,2,3,"3.5",4,5},{"F","D","C","B","A-","A","A+"}))</f>
        <v>A-</v>
      </c>
      <c r="AJ22" s="33" t="str">
        <f>IF(H22="0","0",LOOKUP(H22,{0,1,2,3,"3.5",4,5},{"F","D","C","B","A-","A","A+"}))</f>
        <v>C</v>
      </c>
      <c r="AK22" s="33" t="str">
        <f>IF(L22="0","0",LOOKUP(L22,{0,1,2,3,"3.5",4,5},{"F","D","C","B","A-","A","A+"}))</f>
        <v>B</v>
      </c>
      <c r="AL22" s="33" t="str">
        <f>IF(P22="0","0",LOOKUP(P22,{0,1,2,3,"3.5",4,5},{"F","D","C","B","A-","A","A+"}))</f>
        <v>F</v>
      </c>
      <c r="AM22" s="33" t="str">
        <f>IF(T22="0","0",LOOKUP(T22,{0,1,2,3,"3.5",4,5},{"F","D","C","B","A-","A","A+"}))</f>
        <v>C</v>
      </c>
      <c r="AN22" s="33" t="str">
        <f>IF(X22="0","0",LOOKUP(X22,{0,1,2,3,"3.5",4,5},{"F","D","C","B","A-","A","A+"}))</f>
        <v>C</v>
      </c>
      <c r="AO22" s="33" t="str">
        <f>IF(AB22="0","0",LOOKUP(AB22,{0,1,2,3,"3.5",4,5},{"F","D","C","B","A-","A","A+"}))</f>
        <v>B</v>
      </c>
      <c r="AP22" s="52">
        <f t="shared" si="0"/>
        <v>279</v>
      </c>
    </row>
    <row r="23" spans="1:42" ht="20.100000000000001" customHeight="1" x14ac:dyDescent="0.25">
      <c r="A23" s="86">
        <v>2020</v>
      </c>
      <c r="B23" s="87" t="s">
        <v>318</v>
      </c>
      <c r="C23" s="62">
        <v>21</v>
      </c>
      <c r="D23" s="62">
        <v>11</v>
      </c>
      <c r="E23" s="59">
        <f t="shared" si="1"/>
        <v>32</v>
      </c>
      <c r="F23" s="59">
        <f>IF(E23="0","0",LOOKUP(E23,{0,33,40,50,60,70,80},{0,1,2,3,"3.5",4,5}))</f>
        <v>0</v>
      </c>
      <c r="G23" s="59">
        <v>54</v>
      </c>
      <c r="H23" s="59">
        <f>IF(G23="0","0",LOOKUP(G23,{0,33,40,50,60,70,80},{0,1,2,3,"3.5",4,5}))</f>
        <v>3</v>
      </c>
      <c r="I23" s="59">
        <v>6</v>
      </c>
      <c r="J23" s="59">
        <v>16</v>
      </c>
      <c r="K23" s="59">
        <f t="shared" si="2"/>
        <v>0</v>
      </c>
      <c r="L23" s="59">
        <f>IF(K23="0","0",LOOKUP(K23,{0,25,30,37,45,52,60},{0,1,2,3,"3.5",4,5}))</f>
        <v>0</v>
      </c>
      <c r="M23" s="71">
        <v>4</v>
      </c>
      <c r="N23" s="71">
        <v>20</v>
      </c>
      <c r="O23" s="59">
        <f t="shared" si="3"/>
        <v>0</v>
      </c>
      <c r="P23" s="59">
        <f>IF(O23="0","0",LOOKUP(O23,{0,33,40,50,60,70,80},{0,1,2,3,"3.5",4,5}))</f>
        <v>0</v>
      </c>
      <c r="Q23" s="62">
        <v>1</v>
      </c>
      <c r="R23" s="62">
        <v>15</v>
      </c>
      <c r="S23" s="59">
        <f t="shared" si="4"/>
        <v>0</v>
      </c>
      <c r="T23" s="59">
        <f>IF(S23="0","0",LOOKUP(S23,{0,33,40,50,60,70,80},{0,1,2,3,"3.5",4,5}))</f>
        <v>0</v>
      </c>
      <c r="U23" s="62">
        <v>0</v>
      </c>
      <c r="V23" s="62">
        <v>0</v>
      </c>
      <c r="W23" s="59">
        <f t="shared" si="5"/>
        <v>0</v>
      </c>
      <c r="X23" s="59">
        <f>IF(W23="0","0",LOOKUP(W23,{0,33,40,50,60,70,80},{0,1,2,3,"3.5",4,5}))</f>
        <v>0</v>
      </c>
      <c r="Y23" s="62">
        <v>4</v>
      </c>
      <c r="Z23" s="62">
        <v>8</v>
      </c>
      <c r="AA23" s="59">
        <f t="shared" si="6"/>
        <v>0</v>
      </c>
      <c r="AB23" s="59">
        <f>IF(AA23="0","0",LOOKUP(AA23,{0,25,30,37,45,52,60},{0,1,2,3,"3.5",4,5}))</f>
        <v>0</v>
      </c>
      <c r="AC23" s="82" t="s">
        <v>79</v>
      </c>
      <c r="AD23" s="82">
        <f>IF(ISBLANK(AB23)," ",IF(AB23="0","0",LOOKUP(AB23,{0,1,2,3,"3.5",4,5},{0,0,0,1,"1.5",2,3})))</f>
        <v>0</v>
      </c>
      <c r="AE23" s="77">
        <f t="shared" si="7"/>
        <v>0</v>
      </c>
      <c r="AF23" s="82" t="str">
        <f t="shared" si="8"/>
        <v>F</v>
      </c>
      <c r="AG23" s="85" t="str">
        <f t="shared" si="9"/>
        <v>Fail</v>
      </c>
      <c r="AH23" s="15"/>
      <c r="AI23" s="33" t="str">
        <f>IF(F23="0","0",LOOKUP(F23,{0,1,2,3,"3.5",4,5},{"F","D","C","B","A-","A","A+"}))</f>
        <v>F</v>
      </c>
      <c r="AJ23" s="33" t="str">
        <f>IF(H23="0","0",LOOKUP(H23,{0,1,2,3,"3.5",4,5},{"F","D","C","B","A-","A","A+"}))</f>
        <v>B</v>
      </c>
      <c r="AK23" s="33" t="str">
        <f>IF(L23="0","0",LOOKUP(L23,{0,1,2,3,"3.5",4,5},{"F","D","C","B","A-","A","A+"}))</f>
        <v>F</v>
      </c>
      <c r="AL23" s="33" t="str">
        <f>IF(P23="0","0",LOOKUP(P23,{0,1,2,3,"3.5",4,5},{"F","D","C","B","A-","A","A+"}))</f>
        <v>F</v>
      </c>
      <c r="AM23" s="33" t="str">
        <f>IF(T23="0","0",LOOKUP(T23,{0,1,2,3,"3.5",4,5},{"F","D","C","B","A-","A","A+"}))</f>
        <v>F</v>
      </c>
      <c r="AN23" s="33" t="str">
        <f>IF(X23="0","0",LOOKUP(X23,{0,1,2,3,"3.5",4,5},{"F","D","C","B","A-","A","A+"}))</f>
        <v>F</v>
      </c>
      <c r="AO23" s="33" t="str">
        <f>IF(AB23="0","0",LOOKUP(AB23,{0,1,2,3,"3.5",4,5},{"F","D","C","B","A-","A","A+"}))</f>
        <v>F</v>
      </c>
      <c r="AP23" s="52">
        <f t="shared" si="0"/>
        <v>86</v>
      </c>
    </row>
    <row r="24" spans="1:42" ht="20.100000000000001" customHeight="1" x14ac:dyDescent="0.25">
      <c r="A24" s="86">
        <v>2021</v>
      </c>
      <c r="B24" s="87" t="s">
        <v>319</v>
      </c>
      <c r="C24" s="62">
        <v>33</v>
      </c>
      <c r="D24" s="62">
        <v>17</v>
      </c>
      <c r="E24" s="59">
        <f t="shared" si="1"/>
        <v>50</v>
      </c>
      <c r="F24" s="59">
        <f>IF(E24="0","0",LOOKUP(E24,{0,33,40,50,60,70,80},{0,1,2,3,"3.5",4,5}))</f>
        <v>3</v>
      </c>
      <c r="G24" s="59">
        <v>55</v>
      </c>
      <c r="H24" s="59">
        <f>IF(G24="0","0",LOOKUP(G24,{0,33,40,50,60,70,80},{0,1,2,3,"3.5",4,5}))</f>
        <v>3</v>
      </c>
      <c r="I24" s="59">
        <v>20</v>
      </c>
      <c r="J24" s="59">
        <v>19</v>
      </c>
      <c r="K24" s="59">
        <f t="shared" si="2"/>
        <v>39</v>
      </c>
      <c r="L24" s="59">
        <f>IF(K24="0","0",LOOKUP(K24,{0,25,30,37,45,52,60},{0,1,2,3,"3.5",4,5}))</f>
        <v>3</v>
      </c>
      <c r="M24" s="71">
        <v>22</v>
      </c>
      <c r="N24" s="71">
        <v>15</v>
      </c>
      <c r="O24" s="59">
        <f t="shared" si="3"/>
        <v>37</v>
      </c>
      <c r="P24" s="59">
        <f>IF(O24="0","0",LOOKUP(O24,{0,33,40,50,60,70,80},{0,1,2,3,"3.5",4,5}))</f>
        <v>1</v>
      </c>
      <c r="Q24" s="62">
        <v>45</v>
      </c>
      <c r="R24" s="62">
        <v>14</v>
      </c>
      <c r="S24" s="59">
        <f t="shared" si="4"/>
        <v>59</v>
      </c>
      <c r="T24" s="59">
        <f>IF(S24="0","0",LOOKUP(S24,{0,33,40,50,60,70,80},{0,1,2,3,"3.5",4,5}))</f>
        <v>3</v>
      </c>
      <c r="U24" s="62">
        <v>32</v>
      </c>
      <c r="V24" s="62">
        <v>22</v>
      </c>
      <c r="W24" s="59">
        <f t="shared" si="5"/>
        <v>54</v>
      </c>
      <c r="X24" s="59">
        <f>IF(W24="0","0",LOOKUP(W24,{0,33,40,50,60,70,80},{0,1,2,3,"3.5",4,5}))</f>
        <v>3</v>
      </c>
      <c r="Y24" s="62">
        <v>17</v>
      </c>
      <c r="Z24" s="62">
        <v>16</v>
      </c>
      <c r="AA24" s="59">
        <f t="shared" si="6"/>
        <v>33</v>
      </c>
      <c r="AB24" s="59">
        <f>IF(AA24="0","0",LOOKUP(AA24,{0,25,30,37,45,52,60},{0,1,2,3,"3.5",4,5}))</f>
        <v>2</v>
      </c>
      <c r="AC24" s="82" t="s">
        <v>79</v>
      </c>
      <c r="AD24" s="82">
        <f>IF(ISBLANK(AB24)," ",IF(AB24="0","0",LOOKUP(AB24,{0,1,2,3,"3.5",4,5},{0,0,0,1,"1.5",2,3})))</f>
        <v>0</v>
      </c>
      <c r="AE24" s="77">
        <f t="shared" si="7"/>
        <v>2.6666666666666665</v>
      </c>
      <c r="AF24" s="82" t="str">
        <f t="shared" si="8"/>
        <v>C</v>
      </c>
      <c r="AG24" s="85" t="str">
        <f t="shared" si="9"/>
        <v>Bellow Average Result</v>
      </c>
      <c r="AH24" s="15"/>
      <c r="AI24" s="33" t="str">
        <f>IF(F24="0","0",LOOKUP(F24,{0,1,2,3,"3.5",4,5},{"F","D","C","B","A-","A","A+"}))</f>
        <v>B</v>
      </c>
      <c r="AJ24" s="33" t="str">
        <f>IF(H24="0","0",LOOKUP(H24,{0,1,2,3,"3.5",4,5},{"F","D","C","B","A-","A","A+"}))</f>
        <v>B</v>
      </c>
      <c r="AK24" s="33" t="str">
        <f>IF(L24="0","0",LOOKUP(L24,{0,1,2,3,"3.5",4,5},{"F","D","C","B","A-","A","A+"}))</f>
        <v>B</v>
      </c>
      <c r="AL24" s="33" t="str">
        <f>IF(P24="0","0",LOOKUP(P24,{0,1,2,3,"3.5",4,5},{"F","D","C","B","A-","A","A+"}))</f>
        <v>D</v>
      </c>
      <c r="AM24" s="33" t="str">
        <f>IF(T24="0","0",LOOKUP(T24,{0,1,2,3,"3.5",4,5},{"F","D","C","B","A-","A","A+"}))</f>
        <v>B</v>
      </c>
      <c r="AN24" s="33" t="str">
        <f>IF(X24="0","0",LOOKUP(X24,{0,1,2,3,"3.5",4,5},{"F","D","C","B","A-","A","A+"}))</f>
        <v>B</v>
      </c>
      <c r="AO24" s="33" t="str">
        <f>IF(AB24="0","0",LOOKUP(AB24,{0,1,2,3,"3.5",4,5},{"F","D","C","B","A-","A","A+"}))</f>
        <v>C</v>
      </c>
      <c r="AP24" s="52">
        <f t="shared" si="0"/>
        <v>327</v>
      </c>
    </row>
    <row r="25" spans="1:42" ht="20.100000000000001" customHeight="1" x14ac:dyDescent="0.25">
      <c r="A25" s="86">
        <v>2022</v>
      </c>
      <c r="B25" s="87" t="s">
        <v>320</v>
      </c>
      <c r="C25" s="62">
        <v>40</v>
      </c>
      <c r="D25" s="62">
        <v>17</v>
      </c>
      <c r="E25" s="59">
        <f t="shared" si="1"/>
        <v>57</v>
      </c>
      <c r="F25" s="59">
        <f>IF(E25="0","0",LOOKUP(E25,{0,33,40,50,60,70,80},{0,1,2,3,"3.5",4,5}))</f>
        <v>3</v>
      </c>
      <c r="G25" s="59">
        <v>48</v>
      </c>
      <c r="H25" s="59">
        <f>IF(G25="0","0",LOOKUP(G25,{0,33,40,50,60,70,80},{0,1,2,3,"3.5",4,5}))</f>
        <v>2</v>
      </c>
      <c r="I25" s="59"/>
      <c r="J25" s="59"/>
      <c r="K25" s="59">
        <f t="shared" si="2"/>
        <v>0</v>
      </c>
      <c r="L25" s="59">
        <f>IF(K25="0","0",LOOKUP(K25,{0,25,30,37,45,52,60},{0,1,2,3,"3.5",4,5}))</f>
        <v>0</v>
      </c>
      <c r="M25" s="72"/>
      <c r="N25" s="72"/>
      <c r="O25" s="59">
        <f t="shared" si="3"/>
        <v>0</v>
      </c>
      <c r="P25" s="59">
        <f>IF(O25="0","0",LOOKUP(O25,{0,33,40,50,60,70,80},{0,1,2,3,"3.5",4,5}))</f>
        <v>0</v>
      </c>
      <c r="Q25" s="62">
        <v>0</v>
      </c>
      <c r="R25" s="62">
        <v>0</v>
      </c>
      <c r="S25" s="59">
        <f t="shared" si="4"/>
        <v>0</v>
      </c>
      <c r="T25" s="59">
        <f>IF(S25="0","0",LOOKUP(S25,{0,33,40,50,60,70,80},{0,1,2,3,"3.5",4,5}))</f>
        <v>0</v>
      </c>
      <c r="U25" s="62">
        <v>0</v>
      </c>
      <c r="V25" s="62">
        <v>0</v>
      </c>
      <c r="W25" s="59">
        <f t="shared" si="5"/>
        <v>0</v>
      </c>
      <c r="X25" s="59">
        <f>IF(W25="0","0",LOOKUP(W25,{0,33,40,50,60,70,80},{0,1,2,3,"3.5",4,5}))</f>
        <v>0</v>
      </c>
      <c r="Y25" s="62">
        <v>0</v>
      </c>
      <c r="Z25" s="62">
        <v>0</v>
      </c>
      <c r="AA25" s="59">
        <f t="shared" si="6"/>
        <v>0</v>
      </c>
      <c r="AB25" s="59">
        <f>IF(AA25="0","0",LOOKUP(AA25,{0,25,30,37,45,52,60},{0,1,2,3,"3.5",4,5}))</f>
        <v>0</v>
      </c>
      <c r="AC25" s="82" t="s">
        <v>79</v>
      </c>
      <c r="AD25" s="82">
        <f>IF(ISBLANK(AB25)," ",IF(AB25="0","0",LOOKUP(AB25,{0,1,2,3,"3.5",4,5},{0,0,0,1,"1.5",2,3})))</f>
        <v>0</v>
      </c>
      <c r="AE25" s="77">
        <f t="shared" si="7"/>
        <v>0</v>
      </c>
      <c r="AF25" s="82" t="str">
        <f t="shared" si="8"/>
        <v>F</v>
      </c>
      <c r="AG25" s="85" t="str">
        <f t="shared" si="9"/>
        <v>Fail</v>
      </c>
      <c r="AH25" s="15"/>
      <c r="AI25" s="33" t="str">
        <f>IF(F25="0","0",LOOKUP(F25,{0,1,2,3,"3.5",4,5},{"F","D","C","B","A-","A","A+"}))</f>
        <v>B</v>
      </c>
      <c r="AJ25" s="33" t="str">
        <f>IF(H25="0","0",LOOKUP(H25,{0,1,2,3,"3.5",4,5},{"F","D","C","B","A-","A","A+"}))</f>
        <v>C</v>
      </c>
      <c r="AK25" s="33" t="str">
        <f>IF(L25="0","0",LOOKUP(L25,{0,1,2,3,"3.5",4,5},{"F","D","C","B","A-","A","A+"}))</f>
        <v>F</v>
      </c>
      <c r="AL25" s="33" t="str">
        <f>IF(P25="0","0",LOOKUP(P25,{0,1,2,3,"3.5",4,5},{"F","D","C","B","A-","A","A+"}))</f>
        <v>F</v>
      </c>
      <c r="AM25" s="33" t="str">
        <f>IF(T25="0","0",LOOKUP(T25,{0,1,2,3,"3.5",4,5},{"F","D","C","B","A-","A","A+"}))</f>
        <v>F</v>
      </c>
      <c r="AN25" s="33" t="str">
        <f>IF(X25="0","0",LOOKUP(X25,{0,1,2,3,"3.5",4,5},{"F","D","C","B","A-","A","A+"}))</f>
        <v>F</v>
      </c>
      <c r="AO25" s="33" t="str">
        <f>IF(AB25="0","0",LOOKUP(AB25,{0,1,2,3,"3.5",4,5},{"F","D","C","B","A-","A","A+"}))</f>
        <v>F</v>
      </c>
      <c r="AP25" s="52">
        <f t="shared" si="0"/>
        <v>105</v>
      </c>
    </row>
    <row r="26" spans="1:42" ht="20.100000000000001" customHeight="1" x14ac:dyDescent="0.25">
      <c r="A26" s="86">
        <v>2023</v>
      </c>
      <c r="B26" s="87" t="s">
        <v>321</v>
      </c>
      <c r="C26" s="62">
        <v>43</v>
      </c>
      <c r="D26" s="62">
        <v>22</v>
      </c>
      <c r="E26" s="59">
        <f t="shared" si="1"/>
        <v>65</v>
      </c>
      <c r="F26" s="59" t="str">
        <f>IF(E26="0","0",LOOKUP(E26,{0,33,40,50,60,70,80},{0,1,2,3,"3.5",4,5}))</f>
        <v>3.5</v>
      </c>
      <c r="G26" s="59">
        <v>49</v>
      </c>
      <c r="H26" s="59">
        <f>IF(G26="0","0",LOOKUP(G26,{0,33,40,50,60,70,80},{0,1,2,3,"3.5",4,5}))</f>
        <v>2</v>
      </c>
      <c r="I26" s="59">
        <v>29</v>
      </c>
      <c r="J26" s="59">
        <v>13</v>
      </c>
      <c r="K26" s="59">
        <f t="shared" si="2"/>
        <v>42</v>
      </c>
      <c r="L26" s="59">
        <f>IF(K26="0","0",LOOKUP(K26,{0,25,30,37,45,52,60},{0,1,2,3,"3.5",4,5}))</f>
        <v>3</v>
      </c>
      <c r="M26" s="71">
        <v>23</v>
      </c>
      <c r="N26" s="71">
        <v>17</v>
      </c>
      <c r="O26" s="59">
        <f t="shared" si="3"/>
        <v>40</v>
      </c>
      <c r="P26" s="59">
        <f>IF(O26="0","0",LOOKUP(O26,{0,33,40,50,60,70,80},{0,1,2,3,"3.5",4,5}))</f>
        <v>2</v>
      </c>
      <c r="Q26" s="62">
        <v>46</v>
      </c>
      <c r="R26" s="62">
        <v>18</v>
      </c>
      <c r="S26" s="59">
        <f t="shared" si="4"/>
        <v>64</v>
      </c>
      <c r="T26" s="59" t="str">
        <f>IF(S26="0","0",LOOKUP(S26,{0,33,40,50,60,70,80},{0,1,2,3,"3.5",4,5}))</f>
        <v>3.5</v>
      </c>
      <c r="U26" s="62">
        <v>44</v>
      </c>
      <c r="V26" s="62">
        <v>24</v>
      </c>
      <c r="W26" s="59">
        <f t="shared" si="5"/>
        <v>68</v>
      </c>
      <c r="X26" s="59" t="str">
        <f>IF(W26="0","0",LOOKUP(W26,{0,33,40,50,60,70,80},{0,1,2,3,"3.5",4,5}))</f>
        <v>3.5</v>
      </c>
      <c r="Y26" s="62">
        <v>43</v>
      </c>
      <c r="Z26" s="62">
        <v>18</v>
      </c>
      <c r="AA26" s="59">
        <f t="shared" si="6"/>
        <v>61</v>
      </c>
      <c r="AB26" s="59">
        <f>IF(AA26="0","0",LOOKUP(AA26,{0,25,30,37,45,52,60},{0,1,2,3,"3.5",4,5}))</f>
        <v>5</v>
      </c>
      <c r="AC26" s="82" t="s">
        <v>79</v>
      </c>
      <c r="AD26" s="82">
        <f>IF(ISBLANK(AB26)," ",IF(AB26="0","0",LOOKUP(AB26,{0,1,2,3,"3.5",4,5},{0,0,0,1,"1.5",2,3})))</f>
        <v>3</v>
      </c>
      <c r="AE26" s="77">
        <f t="shared" si="7"/>
        <v>3.4166666666666665</v>
      </c>
      <c r="AF26" s="82" t="str">
        <f t="shared" si="8"/>
        <v>B</v>
      </c>
      <c r="AG26" s="85" t="str">
        <f t="shared" si="9"/>
        <v>Average Result</v>
      </c>
      <c r="AH26" s="15"/>
      <c r="AI26" s="33" t="str">
        <f>IF(F26="0","0",LOOKUP(F26,{0,1,2,3,"3.5",4,5},{"F","D","C","B","A-","A","A+"}))</f>
        <v>A-</v>
      </c>
      <c r="AJ26" s="33" t="str">
        <f>IF(H26="0","0",LOOKUP(H26,{0,1,2,3,"3.5",4,5},{"F","D","C","B","A-","A","A+"}))</f>
        <v>C</v>
      </c>
      <c r="AK26" s="33" t="str">
        <f>IF(L26="0","0",LOOKUP(L26,{0,1,2,3,"3.5",4,5},{"F","D","C","B","A-","A","A+"}))</f>
        <v>B</v>
      </c>
      <c r="AL26" s="33" t="str">
        <f>IF(P26="0","0",LOOKUP(P26,{0,1,2,3,"3.5",4,5},{"F","D","C","B","A-","A","A+"}))</f>
        <v>C</v>
      </c>
      <c r="AM26" s="33" t="str">
        <f>IF(T26="0","0",LOOKUP(T26,{0,1,2,3,"3.5",4,5},{"F","D","C","B","A-","A","A+"}))</f>
        <v>A-</v>
      </c>
      <c r="AN26" s="33" t="str">
        <f>IF(X26="0","0",LOOKUP(X26,{0,1,2,3,"3.5",4,5},{"F","D","C","B","A-","A","A+"}))</f>
        <v>A-</v>
      </c>
      <c r="AO26" s="33" t="str">
        <f>IF(AB26="0","0",LOOKUP(AB26,{0,1,2,3,"3.5",4,5},{"F","D","C","B","A-","A","A+"}))</f>
        <v>A+</v>
      </c>
      <c r="AP26" s="52">
        <f t="shared" si="0"/>
        <v>389</v>
      </c>
    </row>
    <row r="27" spans="1:42" ht="20.100000000000001" customHeight="1" x14ac:dyDescent="0.25">
      <c r="A27" s="86">
        <v>2024</v>
      </c>
      <c r="B27" s="87" t="s">
        <v>322</v>
      </c>
      <c r="C27" s="62">
        <v>39</v>
      </c>
      <c r="D27" s="62">
        <v>21</v>
      </c>
      <c r="E27" s="59">
        <f t="shared" si="1"/>
        <v>60</v>
      </c>
      <c r="F27" s="59" t="str">
        <f>IF(E27="0","0",LOOKUP(E27,{0,33,40,50,60,70,80},{0,1,2,3,"3.5",4,5}))</f>
        <v>3.5</v>
      </c>
      <c r="G27" s="59">
        <v>42</v>
      </c>
      <c r="H27" s="59">
        <f>IF(G27="0","0",LOOKUP(G27,{0,33,40,50,60,70,80},{0,1,2,3,"3.5",4,5}))</f>
        <v>2</v>
      </c>
      <c r="I27" s="59">
        <v>25</v>
      </c>
      <c r="J27" s="59">
        <v>18</v>
      </c>
      <c r="K27" s="59">
        <f t="shared" si="2"/>
        <v>43</v>
      </c>
      <c r="L27" s="59">
        <f>IF(K27="0","0",LOOKUP(K27,{0,25,30,37,45,52,60},{0,1,2,3,"3.5",4,5}))</f>
        <v>3</v>
      </c>
      <c r="M27" s="71">
        <v>21</v>
      </c>
      <c r="N27" s="71">
        <v>13</v>
      </c>
      <c r="O27" s="59">
        <f t="shared" si="3"/>
        <v>34</v>
      </c>
      <c r="P27" s="59">
        <f>IF(O27="0","0",LOOKUP(O27,{0,33,40,50,60,70,80},{0,1,2,3,"3.5",4,5}))</f>
        <v>1</v>
      </c>
      <c r="Q27" s="62">
        <v>0</v>
      </c>
      <c r="R27" s="62">
        <v>15</v>
      </c>
      <c r="S27" s="59">
        <f t="shared" si="4"/>
        <v>0</v>
      </c>
      <c r="T27" s="59">
        <f>IF(S27="0","0",LOOKUP(S27,{0,33,40,50,60,70,80},{0,1,2,3,"3.5",4,5}))</f>
        <v>0</v>
      </c>
      <c r="U27" s="62">
        <v>38</v>
      </c>
      <c r="V27" s="62">
        <v>22</v>
      </c>
      <c r="W27" s="59">
        <f t="shared" si="5"/>
        <v>60</v>
      </c>
      <c r="X27" s="59" t="str">
        <f>IF(W27="0","0",LOOKUP(W27,{0,33,40,50,60,70,80},{0,1,2,3,"3.5",4,5}))</f>
        <v>3.5</v>
      </c>
      <c r="Y27" s="62">
        <v>17</v>
      </c>
      <c r="Z27" s="62">
        <v>16</v>
      </c>
      <c r="AA27" s="59">
        <f t="shared" si="6"/>
        <v>33</v>
      </c>
      <c r="AB27" s="59">
        <f>IF(AA27="0","0",LOOKUP(AA27,{0,25,30,37,45,52,60},{0,1,2,3,"3.5",4,5}))</f>
        <v>2</v>
      </c>
      <c r="AC27" s="82" t="s">
        <v>79</v>
      </c>
      <c r="AD27" s="82">
        <f>IF(ISBLANK(AB27)," ",IF(AB27="0","0",LOOKUP(AB27,{0,1,2,3,"3.5",4,5},{0,0,0,1,"1.5",2,3})))</f>
        <v>0</v>
      </c>
      <c r="AE27" s="77">
        <f t="shared" si="7"/>
        <v>0</v>
      </c>
      <c r="AF27" s="82" t="str">
        <f t="shared" si="8"/>
        <v>F</v>
      </c>
      <c r="AG27" s="85" t="str">
        <f t="shared" si="9"/>
        <v>Fail</v>
      </c>
      <c r="AH27" s="15"/>
      <c r="AI27" s="33" t="str">
        <f>IF(F27="0","0",LOOKUP(F27,{0,1,2,3,"3.5",4,5},{"F","D","C","B","A-","A","A+"}))</f>
        <v>A-</v>
      </c>
      <c r="AJ27" s="33" t="str">
        <f>IF(H27="0","0",LOOKUP(H27,{0,1,2,3,"3.5",4,5},{"F","D","C","B","A-","A","A+"}))</f>
        <v>C</v>
      </c>
      <c r="AK27" s="33" t="str">
        <f>IF(L27="0","0",LOOKUP(L27,{0,1,2,3,"3.5",4,5},{"F","D","C","B","A-","A","A+"}))</f>
        <v>B</v>
      </c>
      <c r="AL27" s="33" t="str">
        <f>IF(P27="0","0",LOOKUP(P27,{0,1,2,3,"3.5",4,5},{"F","D","C","B","A-","A","A+"}))</f>
        <v>D</v>
      </c>
      <c r="AM27" s="33" t="str">
        <f>IF(T27="0","0",LOOKUP(T27,{0,1,2,3,"3.5",4,5},{"F","D","C","B","A-","A","A+"}))</f>
        <v>F</v>
      </c>
      <c r="AN27" s="33" t="str">
        <f>IF(X27="0","0",LOOKUP(X27,{0,1,2,3,"3.5",4,5},{"F","D","C","B","A-","A","A+"}))</f>
        <v>A-</v>
      </c>
      <c r="AO27" s="33" t="str">
        <f>IF(AB27="0","0",LOOKUP(AB27,{0,1,2,3,"3.5",4,5},{"F","D","C","B","A-","A","A+"}))</f>
        <v>C</v>
      </c>
      <c r="AP27" s="52">
        <f t="shared" si="0"/>
        <v>272</v>
      </c>
    </row>
    <row r="28" spans="1:42" ht="20.100000000000001" customHeight="1" x14ac:dyDescent="0.25">
      <c r="A28" s="86">
        <v>2025</v>
      </c>
      <c r="B28" s="87" t="s">
        <v>323</v>
      </c>
      <c r="C28" s="63">
        <v>41</v>
      </c>
      <c r="D28" s="63">
        <v>24</v>
      </c>
      <c r="E28" s="59">
        <f t="shared" si="1"/>
        <v>65</v>
      </c>
      <c r="F28" s="59" t="str">
        <f>IF(E28="0","0",LOOKUP(E28,{0,33,40,50,60,70,80},{0,1,2,3,"3.5",4,5}))</f>
        <v>3.5</v>
      </c>
      <c r="G28" s="59">
        <v>40</v>
      </c>
      <c r="H28" s="59">
        <f>IF(G28="0","0",LOOKUP(G28,{0,33,40,50,60,70,80},{0,1,2,3,"3.5",4,5}))</f>
        <v>2</v>
      </c>
      <c r="I28" s="59">
        <v>27</v>
      </c>
      <c r="J28" s="59">
        <v>13</v>
      </c>
      <c r="K28" s="59">
        <f t="shared" si="2"/>
        <v>40</v>
      </c>
      <c r="L28" s="59">
        <f>IF(K28="0","0",LOOKUP(K28,{0,25,30,37,45,52,60},{0,1,2,3,"3.5",4,5}))</f>
        <v>3</v>
      </c>
      <c r="M28" s="71">
        <v>20</v>
      </c>
      <c r="N28" s="71">
        <v>17</v>
      </c>
      <c r="O28" s="59">
        <f t="shared" si="3"/>
        <v>37</v>
      </c>
      <c r="P28" s="59">
        <f>IF(O28="0","0",LOOKUP(O28,{0,33,40,50,60,70,80},{0,1,2,3,"3.5",4,5}))</f>
        <v>1</v>
      </c>
      <c r="Q28" s="62">
        <v>41</v>
      </c>
      <c r="R28" s="62">
        <v>20</v>
      </c>
      <c r="S28" s="59">
        <f t="shared" si="4"/>
        <v>61</v>
      </c>
      <c r="T28" s="59" t="str">
        <f>IF(S28="0","0",LOOKUP(S28,{0,33,40,50,60,70,80},{0,1,2,3,"3.5",4,5}))</f>
        <v>3.5</v>
      </c>
      <c r="U28" s="62">
        <v>42</v>
      </c>
      <c r="V28" s="62">
        <v>22</v>
      </c>
      <c r="W28" s="59">
        <f t="shared" si="5"/>
        <v>64</v>
      </c>
      <c r="X28" s="59" t="str">
        <f>IF(W28="0","0",LOOKUP(W28,{0,33,40,50,60,70,80},{0,1,2,3,"3.5",4,5}))</f>
        <v>3.5</v>
      </c>
      <c r="Y28" s="62">
        <v>35</v>
      </c>
      <c r="Z28" s="62">
        <v>16</v>
      </c>
      <c r="AA28" s="59">
        <f t="shared" si="6"/>
        <v>51</v>
      </c>
      <c r="AB28" s="59" t="str">
        <f>IF(AA28="0","0",LOOKUP(AA28,{0,25,30,37,45,52,60},{0,1,2,3,"3.5",4,5}))</f>
        <v>3.5</v>
      </c>
      <c r="AC28" s="82" t="s">
        <v>79</v>
      </c>
      <c r="AD28" s="82" t="str">
        <f>IF(ISBLANK(AB28)," ",IF(AB28="0","0",LOOKUP(AB28,{0,1,2,3,"3.5",4,5},{0,0,0,1,"1.5",2,3})))</f>
        <v>1.5</v>
      </c>
      <c r="AE28" s="77">
        <f t="shared" si="7"/>
        <v>3</v>
      </c>
      <c r="AF28" s="82" t="str">
        <f t="shared" si="8"/>
        <v>B</v>
      </c>
      <c r="AG28" s="85" t="str">
        <f t="shared" si="9"/>
        <v>Average Result</v>
      </c>
      <c r="AH28" s="15"/>
      <c r="AI28" s="33" t="str">
        <f>IF(F28="0","0",LOOKUP(F28,{0,1,2,3,"3.5",4,5},{"F","D","C","B","A-","A","A+"}))</f>
        <v>A-</v>
      </c>
      <c r="AJ28" s="33" t="str">
        <f>IF(H28="0","0",LOOKUP(H28,{0,1,2,3,"3.5",4,5},{"F","D","C","B","A-","A","A+"}))</f>
        <v>C</v>
      </c>
      <c r="AK28" s="33" t="str">
        <f>IF(L28="0","0",LOOKUP(L28,{0,1,2,3,"3.5",4,5},{"F","D","C","B","A-","A","A+"}))</f>
        <v>B</v>
      </c>
      <c r="AL28" s="33" t="str">
        <f>IF(P28="0","0",LOOKUP(P28,{0,1,2,3,"3.5",4,5},{"F","D","C","B","A-","A","A+"}))</f>
        <v>D</v>
      </c>
      <c r="AM28" s="33" t="str">
        <f>IF(T28="0","0",LOOKUP(T28,{0,1,2,3,"3.5",4,5},{"F","D","C","B","A-","A","A+"}))</f>
        <v>A-</v>
      </c>
      <c r="AN28" s="33" t="str">
        <f>IF(X28="0","0",LOOKUP(X28,{0,1,2,3,"3.5",4,5},{"F","D","C","B","A-","A","A+"}))</f>
        <v>A-</v>
      </c>
      <c r="AO28" s="33" t="str">
        <f>IF(AB28="0","0",LOOKUP(AB28,{0,1,2,3,"3.5",4,5},{"F","D","C","B","A-","A","A+"}))</f>
        <v>A-</v>
      </c>
      <c r="AP28" s="52">
        <f t="shared" si="0"/>
        <v>358</v>
      </c>
    </row>
    <row r="29" spans="1:42" ht="20.100000000000001" customHeight="1" x14ac:dyDescent="0.25">
      <c r="A29" s="86">
        <v>2026</v>
      </c>
      <c r="B29" s="87" t="s">
        <v>324</v>
      </c>
      <c r="C29" s="62">
        <v>36</v>
      </c>
      <c r="D29" s="62">
        <v>18</v>
      </c>
      <c r="E29" s="59">
        <f t="shared" si="1"/>
        <v>54</v>
      </c>
      <c r="F29" s="59">
        <f>IF(E29="0","0",LOOKUP(E29,{0,33,40,50,60,70,80},{0,1,2,3,"3.5",4,5}))</f>
        <v>3</v>
      </c>
      <c r="G29" s="59">
        <v>39</v>
      </c>
      <c r="H29" s="59">
        <f>IF(G29="0","0",LOOKUP(G29,{0,33,40,50,60,70,80},{0,1,2,3,"3.5",4,5}))</f>
        <v>1</v>
      </c>
      <c r="I29" s="59">
        <v>29</v>
      </c>
      <c r="J29" s="59">
        <v>15</v>
      </c>
      <c r="K29" s="59">
        <f t="shared" si="2"/>
        <v>44</v>
      </c>
      <c r="L29" s="59">
        <f>IF(K29="0","0",LOOKUP(K29,{0,25,30,37,45,52,60},{0,1,2,3,"3.5",4,5}))</f>
        <v>3</v>
      </c>
      <c r="M29" s="71">
        <v>31</v>
      </c>
      <c r="N29" s="71">
        <v>16</v>
      </c>
      <c r="O29" s="59">
        <f t="shared" si="3"/>
        <v>47</v>
      </c>
      <c r="P29" s="59">
        <f>IF(O29="0","0",LOOKUP(O29,{0,33,40,50,60,70,80},{0,1,2,3,"3.5",4,5}))</f>
        <v>2</v>
      </c>
      <c r="Q29" s="62">
        <v>50</v>
      </c>
      <c r="R29" s="62">
        <v>14</v>
      </c>
      <c r="S29" s="59">
        <f t="shared" si="4"/>
        <v>64</v>
      </c>
      <c r="T29" s="59" t="str">
        <f>IF(S29="0","0",LOOKUP(S29,{0,33,40,50,60,70,80},{0,1,2,3,"3.5",4,5}))</f>
        <v>3.5</v>
      </c>
      <c r="U29" s="62">
        <v>33</v>
      </c>
      <c r="V29" s="62">
        <v>13</v>
      </c>
      <c r="W29" s="59">
        <f t="shared" si="5"/>
        <v>46</v>
      </c>
      <c r="X29" s="59">
        <f>IF(W29="0","0",LOOKUP(W29,{0,33,40,50,60,70,80},{0,1,2,3,"3.5",4,5}))</f>
        <v>2</v>
      </c>
      <c r="Y29" s="62">
        <v>20</v>
      </c>
      <c r="Z29" s="62">
        <v>13</v>
      </c>
      <c r="AA29" s="59">
        <f t="shared" si="6"/>
        <v>33</v>
      </c>
      <c r="AB29" s="59">
        <f>IF(AA29="0","0",LOOKUP(AA29,{0,25,30,37,45,52,60},{0,1,2,3,"3.5",4,5}))</f>
        <v>2</v>
      </c>
      <c r="AC29" s="82" t="s">
        <v>79</v>
      </c>
      <c r="AD29" s="82">
        <f>IF(ISBLANK(AB29)," ",IF(AB29="0","0",LOOKUP(AB29,{0,1,2,3,"3.5",4,5},{0,0,0,1,"1.5",2,3})))</f>
        <v>0</v>
      </c>
      <c r="AE29" s="77">
        <f t="shared" si="7"/>
        <v>2.4166666666666665</v>
      </c>
      <c r="AF29" s="82" t="str">
        <f t="shared" si="8"/>
        <v>C</v>
      </c>
      <c r="AG29" s="85" t="str">
        <f t="shared" si="9"/>
        <v>Bellow Average Result</v>
      </c>
      <c r="AH29" s="15"/>
      <c r="AI29" s="33" t="str">
        <f>IF(F29="0","0",LOOKUP(F29,{0,1,2,3,"3.5",4,5},{"F","D","C","B","A-","A","A+"}))</f>
        <v>B</v>
      </c>
      <c r="AJ29" s="33" t="str">
        <f>IF(H29="0","0",LOOKUP(H29,{0,1,2,3,"3.5",4,5},{"F","D","C","B","A-","A","A+"}))</f>
        <v>D</v>
      </c>
      <c r="AK29" s="33" t="str">
        <f>IF(L29="0","0",LOOKUP(L29,{0,1,2,3,"3.5",4,5},{"F","D","C","B","A-","A","A+"}))</f>
        <v>B</v>
      </c>
      <c r="AL29" s="33" t="str">
        <f>IF(P29="0","0",LOOKUP(P29,{0,1,2,3,"3.5",4,5},{"F","D","C","B","A-","A","A+"}))</f>
        <v>C</v>
      </c>
      <c r="AM29" s="33" t="str">
        <f>IF(T29="0","0",LOOKUP(T29,{0,1,2,3,"3.5",4,5},{"F","D","C","B","A-","A","A+"}))</f>
        <v>A-</v>
      </c>
      <c r="AN29" s="33" t="str">
        <f>IF(X29="0","0",LOOKUP(X29,{0,1,2,3,"3.5",4,5},{"F","D","C","B","A-","A","A+"}))</f>
        <v>C</v>
      </c>
      <c r="AO29" s="33" t="str">
        <f>IF(AB29="0","0",LOOKUP(AB29,{0,1,2,3,"3.5",4,5},{"F","D","C","B","A-","A","A+"}))</f>
        <v>C</v>
      </c>
      <c r="AP29" s="52">
        <f t="shared" si="0"/>
        <v>327</v>
      </c>
    </row>
    <row r="30" spans="1:42" ht="20.100000000000001" customHeight="1" x14ac:dyDescent="0.25">
      <c r="A30" s="86">
        <v>2027</v>
      </c>
      <c r="B30" s="87" t="s">
        <v>325</v>
      </c>
      <c r="C30" s="62">
        <v>37</v>
      </c>
      <c r="D30" s="62">
        <v>19</v>
      </c>
      <c r="E30" s="59">
        <f t="shared" si="1"/>
        <v>56</v>
      </c>
      <c r="F30" s="59">
        <f>IF(E30="0","0",LOOKUP(E30,{0,33,40,50,60,70,80},{0,1,2,3,"3.5",4,5}))</f>
        <v>3</v>
      </c>
      <c r="G30" s="59">
        <v>45</v>
      </c>
      <c r="H30" s="59">
        <f>IF(G30="0","0",LOOKUP(G30,{0,33,40,50,60,70,80},{0,1,2,3,"3.5",4,5}))</f>
        <v>2</v>
      </c>
      <c r="I30" s="59">
        <v>17</v>
      </c>
      <c r="J30" s="59">
        <v>16</v>
      </c>
      <c r="K30" s="59">
        <f t="shared" si="2"/>
        <v>33</v>
      </c>
      <c r="L30" s="59">
        <f>IF(K30="0","0",LOOKUP(K30,{0,25,30,37,45,52,60},{0,1,2,3,"3.5",4,5}))</f>
        <v>2</v>
      </c>
      <c r="M30" s="71">
        <v>24</v>
      </c>
      <c r="N30" s="71">
        <v>21</v>
      </c>
      <c r="O30" s="59">
        <f t="shared" si="3"/>
        <v>45</v>
      </c>
      <c r="P30" s="59">
        <f>IF(O30="0","0",LOOKUP(O30,{0,33,40,50,60,70,80},{0,1,2,3,"3.5",4,5}))</f>
        <v>2</v>
      </c>
      <c r="Q30" s="62">
        <v>35</v>
      </c>
      <c r="R30" s="62">
        <v>19</v>
      </c>
      <c r="S30" s="59">
        <f t="shared" si="4"/>
        <v>54</v>
      </c>
      <c r="T30" s="59">
        <f>IF(S30="0","0",LOOKUP(S30,{0,33,40,50,60,70,80},{0,1,2,3,"3.5",4,5}))</f>
        <v>3</v>
      </c>
      <c r="U30" s="62">
        <v>27</v>
      </c>
      <c r="V30" s="62">
        <v>23</v>
      </c>
      <c r="W30" s="59">
        <f t="shared" si="5"/>
        <v>50</v>
      </c>
      <c r="X30" s="59">
        <f>IF(W30="0","0",LOOKUP(W30,{0,33,40,50,60,70,80},{0,1,2,3,"3.5",4,5}))</f>
        <v>3</v>
      </c>
      <c r="Y30" s="62">
        <v>23</v>
      </c>
      <c r="Z30" s="62">
        <v>16</v>
      </c>
      <c r="AA30" s="59">
        <f t="shared" si="6"/>
        <v>39</v>
      </c>
      <c r="AB30" s="59">
        <f>IF(AA30="0","0",LOOKUP(AA30,{0,25,30,37,45,52,60},{0,1,2,3,"3.5",4,5}))</f>
        <v>3</v>
      </c>
      <c r="AC30" s="82" t="s">
        <v>79</v>
      </c>
      <c r="AD30" s="82">
        <f>IF(ISBLANK(AB30)," ",IF(AB30="0","0",LOOKUP(AB30,{0,1,2,3,"3.5",4,5},{0,0,0,1,"1.5",2,3})))</f>
        <v>1</v>
      </c>
      <c r="AE30" s="77">
        <f t="shared" si="7"/>
        <v>2.6666666666666665</v>
      </c>
      <c r="AF30" s="82" t="str">
        <f t="shared" si="8"/>
        <v>C</v>
      </c>
      <c r="AG30" s="85" t="str">
        <f t="shared" si="9"/>
        <v>Bellow Average Result</v>
      </c>
      <c r="AH30" s="15"/>
      <c r="AI30" s="33" t="str">
        <f>IF(F30="0","0",LOOKUP(F30,{0,1,2,3,"3.5",4,5},{"F","D","C","B","A-","A","A+"}))</f>
        <v>B</v>
      </c>
      <c r="AJ30" s="33" t="str">
        <f>IF(H30="0","0",LOOKUP(H30,{0,1,2,3,"3.5",4,5},{"F","D","C","B","A-","A","A+"}))</f>
        <v>C</v>
      </c>
      <c r="AK30" s="33" t="str">
        <f>IF(L30="0","0",LOOKUP(L30,{0,1,2,3,"3.5",4,5},{"F","D","C","B","A-","A","A+"}))</f>
        <v>C</v>
      </c>
      <c r="AL30" s="33" t="str">
        <f>IF(P30="0","0",LOOKUP(P30,{0,1,2,3,"3.5",4,5},{"F","D","C","B","A-","A","A+"}))</f>
        <v>C</v>
      </c>
      <c r="AM30" s="33" t="str">
        <f>IF(T30="0","0",LOOKUP(T30,{0,1,2,3,"3.5",4,5},{"F","D","C","B","A-","A","A+"}))</f>
        <v>B</v>
      </c>
      <c r="AN30" s="33" t="str">
        <f>IF(X30="0","0",LOOKUP(X30,{0,1,2,3,"3.5",4,5},{"F","D","C","B","A-","A","A+"}))</f>
        <v>B</v>
      </c>
      <c r="AO30" s="33" t="str">
        <f>IF(AB30="0","0",LOOKUP(AB30,{0,1,2,3,"3.5",4,5},{"F","D","C","B","A-","A","A+"}))</f>
        <v>B</v>
      </c>
      <c r="AP30" s="52">
        <f t="shared" si="0"/>
        <v>322</v>
      </c>
    </row>
    <row r="31" spans="1:42" ht="20.100000000000001" customHeight="1" x14ac:dyDescent="0.25">
      <c r="A31" s="86">
        <v>2028</v>
      </c>
      <c r="B31" s="87" t="s">
        <v>326</v>
      </c>
      <c r="C31" s="62">
        <v>27</v>
      </c>
      <c r="D31" s="62">
        <v>16</v>
      </c>
      <c r="E31" s="59">
        <f t="shared" si="1"/>
        <v>43</v>
      </c>
      <c r="F31" s="59">
        <f>IF(E31="0","0",LOOKUP(E31,{0,33,40,50,60,70,80},{0,1,2,3,"3.5",4,5}))</f>
        <v>2</v>
      </c>
      <c r="G31" s="59">
        <v>29</v>
      </c>
      <c r="H31" s="59">
        <f>IF(G31="0","0",LOOKUP(G31,{0,33,40,50,60,70,80},{0,1,2,3,"3.5",4,5}))</f>
        <v>0</v>
      </c>
      <c r="I31" s="59">
        <v>10</v>
      </c>
      <c r="J31" s="59">
        <v>13</v>
      </c>
      <c r="K31" s="59">
        <f t="shared" si="2"/>
        <v>0</v>
      </c>
      <c r="L31" s="59">
        <f>IF(K31="0","0",LOOKUP(K31,{0,25,30,37,45,52,60},{0,1,2,3,"3.5",4,5}))</f>
        <v>0</v>
      </c>
      <c r="M31" s="71">
        <v>18</v>
      </c>
      <c r="N31" s="71">
        <v>11</v>
      </c>
      <c r="O31" s="59">
        <f t="shared" si="3"/>
        <v>0</v>
      </c>
      <c r="P31" s="59">
        <f>IF(O31="0","0",LOOKUP(O31,{0,33,40,50,60,70,80},{0,1,2,3,"3.5",4,5}))</f>
        <v>0</v>
      </c>
      <c r="Q31" s="62">
        <v>34</v>
      </c>
      <c r="R31" s="62">
        <v>17</v>
      </c>
      <c r="S31" s="59">
        <f t="shared" si="4"/>
        <v>51</v>
      </c>
      <c r="T31" s="59">
        <f>IF(S31="0","0",LOOKUP(S31,{0,33,40,50,60,70,80},{0,1,2,3,"3.5",4,5}))</f>
        <v>3</v>
      </c>
      <c r="U31" s="62">
        <v>27</v>
      </c>
      <c r="V31" s="62">
        <v>20</v>
      </c>
      <c r="W31" s="59">
        <f t="shared" si="5"/>
        <v>47</v>
      </c>
      <c r="X31" s="59">
        <f>IF(W31="0","0",LOOKUP(W31,{0,33,40,50,60,70,80},{0,1,2,3,"3.5",4,5}))</f>
        <v>2</v>
      </c>
      <c r="Y31" s="62">
        <v>28</v>
      </c>
      <c r="Z31" s="62">
        <v>19</v>
      </c>
      <c r="AA31" s="59">
        <f t="shared" si="6"/>
        <v>47</v>
      </c>
      <c r="AB31" s="59" t="str">
        <f>IF(AA31="0","0",LOOKUP(AA31,{0,25,30,37,45,52,60},{0,1,2,3,"3.5",4,5}))</f>
        <v>3.5</v>
      </c>
      <c r="AC31" s="82" t="s">
        <v>79</v>
      </c>
      <c r="AD31" s="82" t="str">
        <f>IF(ISBLANK(AB31)," ",IF(AB31="0","0",LOOKUP(AB31,{0,1,2,3,"3.5",4,5},{0,0,0,1,"1.5",2,3})))</f>
        <v>1.5</v>
      </c>
      <c r="AE31" s="77">
        <f t="shared" si="7"/>
        <v>0</v>
      </c>
      <c r="AF31" s="82" t="str">
        <f t="shared" si="8"/>
        <v>F</v>
      </c>
      <c r="AG31" s="85" t="str">
        <f t="shared" si="9"/>
        <v>Fail</v>
      </c>
      <c r="AH31" s="15"/>
      <c r="AI31" s="33" t="str">
        <f>IF(F31="0","0",LOOKUP(F31,{0,1,2,3,"3.5",4,5},{"F","D","C","B","A-","A","A+"}))</f>
        <v>C</v>
      </c>
      <c r="AJ31" s="33" t="str">
        <f>IF(H31="0","0",LOOKUP(H31,{0,1,2,3,"3.5",4,5},{"F","D","C","B","A-","A","A+"}))</f>
        <v>F</v>
      </c>
      <c r="AK31" s="33" t="str">
        <f>IF(L31="0","0",LOOKUP(L31,{0,1,2,3,"3.5",4,5},{"F","D","C","B","A-","A","A+"}))</f>
        <v>F</v>
      </c>
      <c r="AL31" s="33" t="str">
        <f>IF(P31="0","0",LOOKUP(P31,{0,1,2,3,"3.5",4,5},{"F","D","C","B","A-","A","A+"}))</f>
        <v>F</v>
      </c>
      <c r="AM31" s="33" t="str">
        <f>IF(T31="0","0",LOOKUP(T31,{0,1,2,3,"3.5",4,5},{"F","D","C","B","A-","A","A+"}))</f>
        <v>B</v>
      </c>
      <c r="AN31" s="33" t="str">
        <f>IF(X31="0","0",LOOKUP(X31,{0,1,2,3,"3.5",4,5},{"F","D","C","B","A-","A","A+"}))</f>
        <v>C</v>
      </c>
      <c r="AO31" s="33" t="str">
        <f>IF(AB31="0","0",LOOKUP(AB31,{0,1,2,3,"3.5",4,5},{"F","D","C","B","A-","A","A+"}))</f>
        <v>A-</v>
      </c>
      <c r="AP31" s="52">
        <f t="shared" si="0"/>
        <v>217</v>
      </c>
    </row>
    <row r="32" spans="1:42" ht="20.100000000000001" customHeight="1" x14ac:dyDescent="0.25">
      <c r="A32" s="86">
        <v>2029</v>
      </c>
      <c r="B32" s="87" t="s">
        <v>327</v>
      </c>
      <c r="C32" s="62">
        <v>48</v>
      </c>
      <c r="D32" s="62">
        <v>22</v>
      </c>
      <c r="E32" s="59">
        <f t="shared" si="1"/>
        <v>70</v>
      </c>
      <c r="F32" s="59">
        <f>IF(E32="0","0",LOOKUP(E32,{0,33,40,50,60,70,80},{0,1,2,3,"3.5",4,5}))</f>
        <v>4</v>
      </c>
      <c r="G32" s="59">
        <v>51</v>
      </c>
      <c r="H32" s="59">
        <f>IF(G32="0","0",LOOKUP(G32,{0,33,40,50,60,70,80},{0,1,2,3,"3.5",4,5}))</f>
        <v>3</v>
      </c>
      <c r="I32" s="59">
        <v>28</v>
      </c>
      <c r="J32" s="59">
        <v>15</v>
      </c>
      <c r="K32" s="59">
        <f t="shared" si="2"/>
        <v>43</v>
      </c>
      <c r="L32" s="59">
        <f>IF(K32="0","0",LOOKUP(K32,{0,25,30,37,45,52,60},{0,1,2,3,"3.5",4,5}))</f>
        <v>3</v>
      </c>
      <c r="M32" s="71">
        <v>27</v>
      </c>
      <c r="N32" s="71">
        <v>22</v>
      </c>
      <c r="O32" s="59">
        <f t="shared" si="3"/>
        <v>49</v>
      </c>
      <c r="P32" s="59">
        <f>IF(O32="0","0",LOOKUP(O32,{0,33,40,50,60,70,80},{0,1,2,3,"3.5",4,5}))</f>
        <v>2</v>
      </c>
      <c r="Q32" s="62">
        <v>44</v>
      </c>
      <c r="R32" s="62">
        <v>19</v>
      </c>
      <c r="S32" s="59">
        <f t="shared" si="4"/>
        <v>63</v>
      </c>
      <c r="T32" s="59" t="str">
        <f>IF(S32="0","0",LOOKUP(S32,{0,33,40,50,60,70,80},{0,1,2,3,"3.5",4,5}))</f>
        <v>3.5</v>
      </c>
      <c r="U32" s="62">
        <v>43</v>
      </c>
      <c r="V32" s="62">
        <v>23</v>
      </c>
      <c r="W32" s="59">
        <f t="shared" si="5"/>
        <v>66</v>
      </c>
      <c r="X32" s="59" t="str">
        <f>IF(W32="0","0",LOOKUP(W32,{0,33,40,50,60,70,80},{0,1,2,3,"3.5",4,5}))</f>
        <v>3.5</v>
      </c>
      <c r="Y32" s="62">
        <v>26</v>
      </c>
      <c r="Z32" s="62">
        <v>20</v>
      </c>
      <c r="AA32" s="59">
        <f t="shared" si="6"/>
        <v>46</v>
      </c>
      <c r="AB32" s="59" t="str">
        <f>IF(AA32="0","0",LOOKUP(AA32,{0,25,30,37,45,52,60},{0,1,2,3,"3.5",4,5}))</f>
        <v>3.5</v>
      </c>
      <c r="AC32" s="82" t="s">
        <v>79</v>
      </c>
      <c r="AD32" s="82" t="str">
        <f>IF(ISBLANK(AB32)," ",IF(AB32="0","0",LOOKUP(AB32,{0,1,2,3,"3.5",4,5},{0,0,0,1,"1.5",2,3})))</f>
        <v>1.5</v>
      </c>
      <c r="AE32" s="77">
        <f t="shared" si="7"/>
        <v>3.4166666666666665</v>
      </c>
      <c r="AF32" s="82" t="str">
        <f t="shared" si="8"/>
        <v>B</v>
      </c>
      <c r="AG32" s="85" t="str">
        <f t="shared" si="9"/>
        <v>Average Result</v>
      </c>
      <c r="AH32" s="15"/>
      <c r="AI32" s="33" t="str">
        <f>IF(F32="0","0",LOOKUP(F32,{0,1,2,3,"3.5",4,5},{"F","D","C","B","A-","A","A+"}))</f>
        <v>A</v>
      </c>
      <c r="AJ32" s="33" t="str">
        <f>IF(H32="0","0",LOOKUP(H32,{0,1,2,3,"3.5",4,5},{"F","D","C","B","A-","A","A+"}))</f>
        <v>B</v>
      </c>
      <c r="AK32" s="33" t="str">
        <f>IF(L32="0","0",LOOKUP(L32,{0,1,2,3,"3.5",4,5},{"F","D","C","B","A-","A","A+"}))</f>
        <v>B</v>
      </c>
      <c r="AL32" s="33" t="str">
        <f>IF(P32="0","0",LOOKUP(P32,{0,1,2,3,"3.5",4,5},{"F","D","C","B","A-","A","A+"}))</f>
        <v>C</v>
      </c>
      <c r="AM32" s="33" t="str">
        <f>IF(T32="0","0",LOOKUP(T32,{0,1,2,3,"3.5",4,5},{"F","D","C","B","A-","A","A+"}))</f>
        <v>A-</v>
      </c>
      <c r="AN32" s="33" t="str">
        <f>IF(X32="0","0",LOOKUP(X32,{0,1,2,3,"3.5",4,5},{"F","D","C","B","A-","A","A+"}))</f>
        <v>A-</v>
      </c>
      <c r="AO32" s="33" t="str">
        <f>IF(AB32="0","0",LOOKUP(AB32,{0,1,2,3,"3.5",4,5},{"F","D","C","B","A-","A","A+"}))</f>
        <v>A-</v>
      </c>
      <c r="AP32" s="52">
        <f t="shared" si="0"/>
        <v>388</v>
      </c>
    </row>
    <row r="33" spans="1:42" ht="20.100000000000001" customHeight="1" x14ac:dyDescent="0.25">
      <c r="A33" s="86">
        <v>2030</v>
      </c>
      <c r="B33" s="87" t="s">
        <v>328</v>
      </c>
      <c r="C33" s="62">
        <v>25</v>
      </c>
      <c r="D33" s="62">
        <v>23</v>
      </c>
      <c r="E33" s="59">
        <f t="shared" si="1"/>
        <v>48</v>
      </c>
      <c r="F33" s="59">
        <f>IF(E33="0","0",LOOKUP(E33,{0,33,40,50,60,70,80},{0,1,2,3,"3.5",4,5}))</f>
        <v>2</v>
      </c>
      <c r="G33" s="59">
        <v>56</v>
      </c>
      <c r="H33" s="59">
        <f>IF(G33="0","0",LOOKUP(G33,{0,33,40,50,60,70,80},{0,1,2,3,"3.5",4,5}))</f>
        <v>3</v>
      </c>
      <c r="I33" s="59">
        <v>21</v>
      </c>
      <c r="J33" s="59">
        <v>18</v>
      </c>
      <c r="K33" s="59">
        <f t="shared" si="2"/>
        <v>39</v>
      </c>
      <c r="L33" s="59">
        <f>IF(K33="0","0",LOOKUP(K33,{0,25,30,37,45,52,60},{0,1,2,3,"3.5",4,5}))</f>
        <v>3</v>
      </c>
      <c r="M33" s="71">
        <v>24</v>
      </c>
      <c r="N33" s="71">
        <v>23</v>
      </c>
      <c r="O33" s="59">
        <f t="shared" si="3"/>
        <v>47</v>
      </c>
      <c r="P33" s="59">
        <f>IF(O33="0","0",LOOKUP(O33,{0,33,40,50,60,70,80},{0,1,2,3,"3.5",4,5}))</f>
        <v>2</v>
      </c>
      <c r="Q33" s="62">
        <v>45</v>
      </c>
      <c r="R33" s="62">
        <v>21</v>
      </c>
      <c r="S33" s="59">
        <f t="shared" si="4"/>
        <v>66</v>
      </c>
      <c r="T33" s="59" t="str">
        <f>IF(S33="0","0",LOOKUP(S33,{0,33,40,50,60,70,80},{0,1,2,3,"3.5",4,5}))</f>
        <v>3.5</v>
      </c>
      <c r="U33" s="62">
        <v>43</v>
      </c>
      <c r="V33" s="62">
        <v>25</v>
      </c>
      <c r="W33" s="59">
        <f t="shared" si="5"/>
        <v>68</v>
      </c>
      <c r="X33" s="59" t="str">
        <f>IF(W33="0","0",LOOKUP(W33,{0,33,40,50,60,70,80},{0,1,2,3,"3.5",4,5}))</f>
        <v>3.5</v>
      </c>
      <c r="Y33" s="62">
        <v>37</v>
      </c>
      <c r="Z33" s="62">
        <v>18</v>
      </c>
      <c r="AA33" s="59">
        <f t="shared" si="6"/>
        <v>55</v>
      </c>
      <c r="AB33" s="59">
        <f>IF(AA33="0","0",LOOKUP(AA33,{0,25,30,37,45,52,60},{0,1,2,3,"3.5",4,5}))</f>
        <v>4</v>
      </c>
      <c r="AC33" s="82" t="s">
        <v>79</v>
      </c>
      <c r="AD33" s="82">
        <f>IF(ISBLANK(AB33)," ",IF(AB33="0","0",LOOKUP(AB33,{0,1,2,3,"3.5",4,5},{0,0,0,1,"1.5",2,3})))</f>
        <v>2</v>
      </c>
      <c r="AE33" s="77">
        <f t="shared" si="7"/>
        <v>3.1666666666666665</v>
      </c>
      <c r="AF33" s="82" t="str">
        <f t="shared" si="8"/>
        <v>B</v>
      </c>
      <c r="AG33" s="85" t="str">
        <f t="shared" si="9"/>
        <v>Average Result</v>
      </c>
      <c r="AH33" s="15"/>
      <c r="AI33" s="33" t="str">
        <f>IF(F33="0","0",LOOKUP(F33,{0,1,2,3,"3.5",4,5},{"F","D","C","B","A-","A","A+"}))</f>
        <v>C</v>
      </c>
      <c r="AJ33" s="33" t="str">
        <f>IF(H33="0","0",LOOKUP(H33,{0,1,2,3,"3.5",4,5},{"F","D","C","B","A-","A","A+"}))</f>
        <v>B</v>
      </c>
      <c r="AK33" s="33" t="str">
        <f>IF(L33="0","0",LOOKUP(L33,{0,1,2,3,"3.5",4,5},{"F","D","C","B","A-","A","A+"}))</f>
        <v>B</v>
      </c>
      <c r="AL33" s="33" t="str">
        <f>IF(P33="0","0",LOOKUP(P33,{0,1,2,3,"3.5",4,5},{"F","D","C","B","A-","A","A+"}))</f>
        <v>C</v>
      </c>
      <c r="AM33" s="33" t="str">
        <f>IF(T33="0","0",LOOKUP(T33,{0,1,2,3,"3.5",4,5},{"F","D","C","B","A-","A","A+"}))</f>
        <v>A-</v>
      </c>
      <c r="AN33" s="33" t="str">
        <f>IF(X33="0","0",LOOKUP(X33,{0,1,2,3,"3.5",4,5},{"F","D","C","B","A-","A","A+"}))</f>
        <v>A-</v>
      </c>
      <c r="AO33" s="33" t="str">
        <f>IF(AB33="0","0",LOOKUP(AB33,{0,1,2,3,"3.5",4,5},{"F","D","C","B","A-","A","A+"}))</f>
        <v>A</v>
      </c>
      <c r="AP33" s="52">
        <f t="shared" si="0"/>
        <v>379</v>
      </c>
    </row>
    <row r="34" spans="1:42" ht="20.100000000000001" customHeight="1" x14ac:dyDescent="0.25">
      <c r="A34" s="86">
        <v>2032</v>
      </c>
      <c r="B34" s="87" t="s">
        <v>329</v>
      </c>
      <c r="C34" s="62">
        <v>50</v>
      </c>
      <c r="D34" s="62">
        <v>23</v>
      </c>
      <c r="E34" s="59">
        <f t="shared" si="1"/>
        <v>73</v>
      </c>
      <c r="F34" s="59">
        <f>IF(E34="0","0",LOOKUP(E34,{0,33,40,50,60,70,80},{0,1,2,3,"3.5",4,5}))</f>
        <v>4</v>
      </c>
      <c r="G34" s="59">
        <v>61</v>
      </c>
      <c r="H34" s="59" t="str">
        <f>IF(G34="0","0",LOOKUP(G34,{0,33,40,50,60,70,80},{0,1,2,3,"3.5",4,5}))</f>
        <v>3.5</v>
      </c>
      <c r="I34" s="59">
        <v>32</v>
      </c>
      <c r="J34" s="59">
        <v>18</v>
      </c>
      <c r="K34" s="59">
        <f t="shared" si="2"/>
        <v>50</v>
      </c>
      <c r="L34" s="59" t="str">
        <f>IF(K34="0","0",LOOKUP(K34,{0,25,30,37,45,52,60},{0,1,2,3,"3.5",4,5}))</f>
        <v>3.5</v>
      </c>
      <c r="M34" s="71">
        <v>29</v>
      </c>
      <c r="N34" s="71">
        <v>16</v>
      </c>
      <c r="O34" s="59">
        <f t="shared" si="3"/>
        <v>45</v>
      </c>
      <c r="P34" s="59">
        <f>IF(O34="0","0",LOOKUP(O34,{0,33,40,50,60,70,80},{0,1,2,3,"3.5",4,5}))</f>
        <v>2</v>
      </c>
      <c r="Q34" s="62">
        <v>47</v>
      </c>
      <c r="R34" s="62">
        <v>21</v>
      </c>
      <c r="S34" s="59">
        <f t="shared" si="4"/>
        <v>68</v>
      </c>
      <c r="T34" s="59" t="str">
        <f>IF(S34="0","0",LOOKUP(S34,{0,33,40,50,60,70,80},{0,1,2,3,"3.5",4,5}))</f>
        <v>3.5</v>
      </c>
      <c r="U34" s="62">
        <v>59</v>
      </c>
      <c r="V34" s="62">
        <v>25</v>
      </c>
      <c r="W34" s="59">
        <f t="shared" si="5"/>
        <v>84</v>
      </c>
      <c r="X34" s="59">
        <f>IF(W34="0","0",LOOKUP(W34,{0,33,40,50,60,70,80},{0,1,2,3,"3.5",4,5}))</f>
        <v>5</v>
      </c>
      <c r="Y34" s="62">
        <v>42</v>
      </c>
      <c r="Z34" s="62">
        <v>23</v>
      </c>
      <c r="AA34" s="59">
        <f t="shared" si="6"/>
        <v>65</v>
      </c>
      <c r="AB34" s="59">
        <f>IF(AA34="0","0",LOOKUP(AA34,{0,25,30,37,45,52,60},{0,1,2,3,"3.5",4,5}))</f>
        <v>5</v>
      </c>
      <c r="AC34" s="82" t="s">
        <v>79</v>
      </c>
      <c r="AD34" s="82">
        <f>IF(ISBLANK(AB34)," ",IF(AB34="0","0",LOOKUP(AB34,{0,1,2,3,"3.5",4,5},{0,0,0,1,"1.5",2,3})))</f>
        <v>3</v>
      </c>
      <c r="AE34" s="77">
        <f t="shared" si="7"/>
        <v>4.083333333333333</v>
      </c>
      <c r="AF34" s="82" t="str">
        <f t="shared" si="8"/>
        <v>A</v>
      </c>
      <c r="AG34" s="85" t="str">
        <f t="shared" si="9"/>
        <v>Very Good Result</v>
      </c>
      <c r="AH34" s="15"/>
      <c r="AI34" s="33" t="str">
        <f>IF(F34="0","0",LOOKUP(F34,{0,1,2,3,"3.5",4,5},{"F","D","C","B","A-","A","A+"}))</f>
        <v>A</v>
      </c>
      <c r="AJ34" s="33" t="str">
        <f>IF(H34="0","0",LOOKUP(H34,{0,1,2,3,"3.5",4,5},{"F","D","C","B","A-","A","A+"}))</f>
        <v>A-</v>
      </c>
      <c r="AK34" s="33" t="str">
        <f>IF(L34="0","0",LOOKUP(L34,{0,1,2,3,"3.5",4,5},{"F","D","C","B","A-","A","A+"}))</f>
        <v>A-</v>
      </c>
      <c r="AL34" s="33" t="str">
        <f>IF(P34="0","0",LOOKUP(P34,{0,1,2,3,"3.5",4,5},{"F","D","C","B","A-","A","A+"}))</f>
        <v>C</v>
      </c>
      <c r="AM34" s="33" t="str">
        <f>IF(T34="0","0",LOOKUP(T34,{0,1,2,3,"3.5",4,5},{"F","D","C","B","A-","A","A+"}))</f>
        <v>A-</v>
      </c>
      <c r="AN34" s="33" t="str">
        <f>IF(X34="0","0",LOOKUP(X34,{0,1,2,3,"3.5",4,5},{"F","D","C","B","A-","A","A+"}))</f>
        <v>A+</v>
      </c>
      <c r="AO34" s="33" t="str">
        <f>IF(AB34="0","0",LOOKUP(AB34,{0,1,2,3,"3.5",4,5},{"F","D","C","B","A-","A","A+"}))</f>
        <v>A+</v>
      </c>
      <c r="AP34" s="52">
        <f t="shared" si="0"/>
        <v>446</v>
      </c>
    </row>
    <row r="35" spans="1:42" ht="20.100000000000001" customHeight="1" x14ac:dyDescent="0.25">
      <c r="A35" s="86">
        <v>2033</v>
      </c>
      <c r="B35" s="87" t="s">
        <v>330</v>
      </c>
      <c r="C35" s="62">
        <v>35</v>
      </c>
      <c r="D35" s="62">
        <v>20</v>
      </c>
      <c r="E35" s="59">
        <f t="shared" si="1"/>
        <v>55</v>
      </c>
      <c r="F35" s="59">
        <f>IF(E35="0","0",LOOKUP(E35,{0,33,40,50,60,70,80},{0,1,2,3,"3.5",4,5}))</f>
        <v>3</v>
      </c>
      <c r="G35" s="59">
        <v>51</v>
      </c>
      <c r="H35" s="59">
        <f>IF(G35="0","0",LOOKUP(G35,{0,33,40,50,60,70,80},{0,1,2,3,"3.5",4,5}))</f>
        <v>3</v>
      </c>
      <c r="I35" s="59">
        <v>17</v>
      </c>
      <c r="J35" s="59">
        <v>18</v>
      </c>
      <c r="K35" s="59">
        <f t="shared" si="2"/>
        <v>35</v>
      </c>
      <c r="L35" s="59">
        <f>IF(K35="0","0",LOOKUP(K35,{0,25,30,37,45,52,60},{0,1,2,3,"3.5",4,5}))</f>
        <v>2</v>
      </c>
      <c r="M35" s="71">
        <v>23</v>
      </c>
      <c r="N35" s="71">
        <v>14</v>
      </c>
      <c r="O35" s="59">
        <f t="shared" si="3"/>
        <v>37</v>
      </c>
      <c r="P35" s="59">
        <f>IF(O35="0","0",LOOKUP(O35,{0,33,40,50,60,70,80},{0,1,2,3,"3.5",4,5}))</f>
        <v>1</v>
      </c>
      <c r="Q35" s="62">
        <v>39</v>
      </c>
      <c r="R35" s="62">
        <v>21</v>
      </c>
      <c r="S35" s="59">
        <f t="shared" si="4"/>
        <v>60</v>
      </c>
      <c r="T35" s="59" t="str">
        <f>IF(S35="0","0",LOOKUP(S35,{0,33,40,50,60,70,80},{0,1,2,3,"3.5",4,5}))</f>
        <v>3.5</v>
      </c>
      <c r="U35" s="62">
        <v>37</v>
      </c>
      <c r="V35" s="62">
        <v>21</v>
      </c>
      <c r="W35" s="59">
        <f t="shared" si="5"/>
        <v>58</v>
      </c>
      <c r="X35" s="59">
        <f>IF(W35="0","0",LOOKUP(W35,{0,33,40,50,60,70,80},{0,1,2,3,"3.5",4,5}))</f>
        <v>3</v>
      </c>
      <c r="Y35" s="62">
        <v>20</v>
      </c>
      <c r="Z35" s="62">
        <v>9</v>
      </c>
      <c r="AA35" s="59">
        <f t="shared" si="6"/>
        <v>29</v>
      </c>
      <c r="AB35" s="59">
        <f>IF(AA35="0","0",LOOKUP(AA35,{0,25,30,37,45,52,60},{0,1,2,3,"3.5",4,5}))</f>
        <v>1</v>
      </c>
      <c r="AC35" s="82" t="s">
        <v>79</v>
      </c>
      <c r="AD35" s="82">
        <f>IF(ISBLANK(AB35)," ",IF(AB35="0","0",LOOKUP(AB35,{0,1,2,3,"3.5",4,5},{0,0,0,1,"1.5",2,3})))</f>
        <v>0</v>
      </c>
      <c r="AE35" s="77">
        <f t="shared" si="7"/>
        <v>2.5833333333333335</v>
      </c>
      <c r="AF35" s="82" t="str">
        <f t="shared" si="8"/>
        <v>C</v>
      </c>
      <c r="AG35" s="85" t="str">
        <f t="shared" si="9"/>
        <v>Bellow Average Result</v>
      </c>
      <c r="AH35" s="15"/>
      <c r="AI35" s="33" t="str">
        <f>IF(F35="0","0",LOOKUP(F35,{0,1,2,3,"3.5",4,5},{"F","D","C","B","A-","A","A+"}))</f>
        <v>B</v>
      </c>
      <c r="AJ35" s="33" t="str">
        <f>IF(H35="0","0",LOOKUP(H35,{0,1,2,3,"3.5",4,5},{"F","D","C","B","A-","A","A+"}))</f>
        <v>B</v>
      </c>
      <c r="AK35" s="33" t="str">
        <f>IF(L35="0","0",LOOKUP(L35,{0,1,2,3,"3.5",4,5},{"F","D","C","B","A-","A","A+"}))</f>
        <v>C</v>
      </c>
      <c r="AL35" s="33" t="str">
        <f>IF(P35="0","0",LOOKUP(P35,{0,1,2,3,"3.5",4,5},{"F","D","C","B","A-","A","A+"}))</f>
        <v>D</v>
      </c>
      <c r="AM35" s="33" t="str">
        <f>IF(T35="0","0",LOOKUP(T35,{0,1,2,3,"3.5",4,5},{"F","D","C","B","A-","A","A+"}))</f>
        <v>A-</v>
      </c>
      <c r="AN35" s="33" t="str">
        <f>IF(X35="0","0",LOOKUP(X35,{0,1,2,3,"3.5",4,5},{"F","D","C","B","A-","A","A+"}))</f>
        <v>B</v>
      </c>
      <c r="AO35" s="33" t="str">
        <f>IF(AB35="0","0",LOOKUP(AB35,{0,1,2,3,"3.5",4,5},{"F","D","C","B","A-","A","A+"}))</f>
        <v>D</v>
      </c>
      <c r="AP35" s="52">
        <f t="shared" si="0"/>
        <v>325</v>
      </c>
    </row>
    <row r="36" spans="1:42" ht="20.100000000000001" customHeight="1" x14ac:dyDescent="0.25">
      <c r="A36" s="86">
        <v>2034</v>
      </c>
      <c r="B36" s="87" t="s">
        <v>331</v>
      </c>
      <c r="C36" s="62">
        <v>38</v>
      </c>
      <c r="D36" s="62">
        <v>21</v>
      </c>
      <c r="E36" s="59">
        <f t="shared" si="1"/>
        <v>59</v>
      </c>
      <c r="F36" s="59">
        <f>IF(E36="0","0",LOOKUP(E36,{0,33,40,50,60,70,80},{0,1,2,3,"3.5",4,5}))</f>
        <v>3</v>
      </c>
      <c r="G36" s="59">
        <v>53</v>
      </c>
      <c r="H36" s="59">
        <f>IF(G36="0","0",LOOKUP(G36,{0,33,40,50,60,70,80},{0,1,2,3,"3.5",4,5}))</f>
        <v>3</v>
      </c>
      <c r="I36" s="59">
        <v>23</v>
      </c>
      <c r="J36" s="59">
        <v>17</v>
      </c>
      <c r="K36" s="59">
        <f t="shared" si="2"/>
        <v>40</v>
      </c>
      <c r="L36" s="59">
        <f>IF(K36="0","0",LOOKUP(K36,{0,25,30,37,45,52,60},{0,1,2,3,"3.5",4,5}))</f>
        <v>3</v>
      </c>
      <c r="M36" s="71">
        <v>23</v>
      </c>
      <c r="N36" s="71">
        <v>16</v>
      </c>
      <c r="O36" s="59">
        <f t="shared" si="3"/>
        <v>39</v>
      </c>
      <c r="P36" s="59">
        <f>IF(O36="0","0",LOOKUP(O36,{0,33,40,50,60,70,80},{0,1,2,3,"3.5",4,5}))</f>
        <v>1</v>
      </c>
      <c r="Q36" s="62">
        <v>37</v>
      </c>
      <c r="R36" s="62">
        <v>18</v>
      </c>
      <c r="S36" s="59">
        <f t="shared" si="4"/>
        <v>55</v>
      </c>
      <c r="T36" s="59">
        <f>IF(S36="0","0",LOOKUP(S36,{0,33,40,50,60,70,80},{0,1,2,3,"3.5",4,5}))</f>
        <v>3</v>
      </c>
      <c r="U36" s="62">
        <v>40</v>
      </c>
      <c r="V36" s="62">
        <v>22</v>
      </c>
      <c r="W36" s="59">
        <f t="shared" si="5"/>
        <v>62</v>
      </c>
      <c r="X36" s="59" t="str">
        <f>IF(W36="0","0",LOOKUP(W36,{0,33,40,50,60,70,80},{0,1,2,3,"3.5",4,5}))</f>
        <v>3.5</v>
      </c>
      <c r="Y36" s="62">
        <v>21</v>
      </c>
      <c r="Z36" s="62">
        <v>9</v>
      </c>
      <c r="AA36" s="59">
        <f t="shared" si="6"/>
        <v>30</v>
      </c>
      <c r="AB36" s="59">
        <f>IF(AA36="0","0",LOOKUP(AA36,{0,25,30,37,45,52,60},{0,1,2,3,"3.5",4,5}))</f>
        <v>2</v>
      </c>
      <c r="AC36" s="82" t="s">
        <v>79</v>
      </c>
      <c r="AD36" s="82">
        <f>IF(ISBLANK(AB36)," ",IF(AB36="0","0",LOOKUP(AB36,{0,1,2,3,"3.5",4,5},{0,0,0,1,"1.5",2,3})))</f>
        <v>0</v>
      </c>
      <c r="AE36" s="77">
        <f t="shared" si="7"/>
        <v>2.75</v>
      </c>
      <c r="AF36" s="82" t="str">
        <f t="shared" si="8"/>
        <v>C</v>
      </c>
      <c r="AG36" s="85" t="str">
        <f t="shared" si="9"/>
        <v>Bellow Average Result</v>
      </c>
      <c r="AH36" s="15"/>
      <c r="AI36" s="33" t="str">
        <f>IF(F36="0","0",LOOKUP(F36,{0,1,2,3,"3.5",4,5},{"F","D","C","B","A-","A","A+"}))</f>
        <v>B</v>
      </c>
      <c r="AJ36" s="33" t="str">
        <f>IF(H36="0","0",LOOKUP(H36,{0,1,2,3,"3.5",4,5},{"F","D","C","B","A-","A","A+"}))</f>
        <v>B</v>
      </c>
      <c r="AK36" s="33" t="str">
        <f>IF(L36="0","0",LOOKUP(L36,{0,1,2,3,"3.5",4,5},{"F","D","C","B","A-","A","A+"}))</f>
        <v>B</v>
      </c>
      <c r="AL36" s="33" t="str">
        <f>IF(P36="0","0",LOOKUP(P36,{0,1,2,3,"3.5",4,5},{"F","D","C","B","A-","A","A+"}))</f>
        <v>D</v>
      </c>
      <c r="AM36" s="33" t="str">
        <f>IF(T36="0","0",LOOKUP(T36,{0,1,2,3,"3.5",4,5},{"F","D","C","B","A-","A","A+"}))</f>
        <v>B</v>
      </c>
      <c r="AN36" s="33" t="str">
        <f>IF(X36="0","0",LOOKUP(X36,{0,1,2,3,"3.5",4,5},{"F","D","C","B","A-","A","A+"}))</f>
        <v>A-</v>
      </c>
      <c r="AO36" s="33" t="str">
        <f>IF(AB36="0","0",LOOKUP(AB36,{0,1,2,3,"3.5",4,5},{"F","D","C","B","A-","A","A+"}))</f>
        <v>C</v>
      </c>
      <c r="AP36" s="52">
        <f t="shared" si="0"/>
        <v>338</v>
      </c>
    </row>
    <row r="37" spans="1:42" ht="20.100000000000001" customHeight="1" x14ac:dyDescent="0.25">
      <c r="A37" s="86">
        <v>2035</v>
      </c>
      <c r="B37" s="87" t="s">
        <v>332</v>
      </c>
      <c r="C37" s="62">
        <v>46</v>
      </c>
      <c r="D37" s="62">
        <v>19</v>
      </c>
      <c r="E37" s="59">
        <f t="shared" si="1"/>
        <v>65</v>
      </c>
      <c r="F37" s="59" t="str">
        <f>IF(E37="0","0",LOOKUP(E37,{0,33,40,50,60,70,80},{0,1,2,3,"3.5",4,5}))</f>
        <v>3.5</v>
      </c>
      <c r="G37" s="59">
        <v>52</v>
      </c>
      <c r="H37" s="59">
        <f>IF(G37="0","0",LOOKUP(G37,{0,33,40,50,60,70,80},{0,1,2,3,"3.5",4,5}))</f>
        <v>3</v>
      </c>
      <c r="I37" s="59">
        <v>21</v>
      </c>
      <c r="J37" s="59">
        <v>17</v>
      </c>
      <c r="K37" s="59">
        <f t="shared" si="2"/>
        <v>38</v>
      </c>
      <c r="L37" s="59">
        <f>IF(K37="0","0",LOOKUP(K37,{0,25,30,37,45,52,60},{0,1,2,3,"3.5",4,5}))</f>
        <v>3</v>
      </c>
      <c r="M37" s="71">
        <v>29</v>
      </c>
      <c r="N37" s="71">
        <v>22</v>
      </c>
      <c r="O37" s="59">
        <f t="shared" si="3"/>
        <v>51</v>
      </c>
      <c r="P37" s="59">
        <f>IF(O37="0","0",LOOKUP(O37,{0,33,40,50,60,70,80},{0,1,2,3,"3.5",4,5}))</f>
        <v>3</v>
      </c>
      <c r="Q37" s="62">
        <v>49</v>
      </c>
      <c r="R37" s="62">
        <v>22</v>
      </c>
      <c r="S37" s="59">
        <f t="shared" si="4"/>
        <v>71</v>
      </c>
      <c r="T37" s="59">
        <f>IF(S37="0","0",LOOKUP(S37,{0,33,40,50,60,70,80},{0,1,2,3,"3.5",4,5}))</f>
        <v>4</v>
      </c>
      <c r="U37" s="62">
        <v>36</v>
      </c>
      <c r="V37" s="62">
        <v>24</v>
      </c>
      <c r="W37" s="59">
        <f t="shared" si="5"/>
        <v>60</v>
      </c>
      <c r="X37" s="59" t="str">
        <f>IF(W37="0","0",LOOKUP(W37,{0,33,40,50,60,70,80},{0,1,2,3,"3.5",4,5}))</f>
        <v>3.5</v>
      </c>
      <c r="Y37" s="62">
        <v>35</v>
      </c>
      <c r="Z37" s="62">
        <v>19</v>
      </c>
      <c r="AA37" s="59">
        <f t="shared" si="6"/>
        <v>54</v>
      </c>
      <c r="AB37" s="59">
        <f>IF(AA37="0","0",LOOKUP(AA37,{0,25,30,37,45,52,60},{0,1,2,3,"3.5",4,5}))</f>
        <v>4</v>
      </c>
      <c r="AC37" s="82" t="s">
        <v>79</v>
      </c>
      <c r="AD37" s="82">
        <f>IF(ISBLANK(AB37)," ",IF(AB37="0","0",LOOKUP(AB37,{0,1,2,3,"3.5",4,5},{0,0,0,1,"1.5",2,3})))</f>
        <v>2</v>
      </c>
      <c r="AE37" s="77">
        <f t="shared" si="7"/>
        <v>3.6666666666666665</v>
      </c>
      <c r="AF37" s="82" t="str">
        <f t="shared" si="8"/>
        <v>A-</v>
      </c>
      <c r="AG37" s="85" t="str">
        <f t="shared" si="9"/>
        <v>Good Result</v>
      </c>
      <c r="AH37" s="15"/>
      <c r="AI37" s="33" t="str">
        <f>IF(F37="0","0",LOOKUP(F37,{0,1,2,3,"3.5",4,5},{"F","D","C","B","A-","A","A+"}))</f>
        <v>A-</v>
      </c>
      <c r="AJ37" s="33" t="str">
        <f>IF(H37="0","0",LOOKUP(H37,{0,1,2,3,"3.5",4,5},{"F","D","C","B","A-","A","A+"}))</f>
        <v>B</v>
      </c>
      <c r="AK37" s="33" t="str">
        <f>IF(L37="0","0",LOOKUP(L37,{0,1,2,3,"3.5",4,5},{"F","D","C","B","A-","A","A+"}))</f>
        <v>B</v>
      </c>
      <c r="AL37" s="33" t="str">
        <f>IF(P37="0","0",LOOKUP(P37,{0,1,2,3,"3.5",4,5},{"F","D","C","B","A-","A","A+"}))</f>
        <v>B</v>
      </c>
      <c r="AM37" s="33" t="str">
        <f>IF(T37="0","0",LOOKUP(T37,{0,1,2,3,"3.5",4,5},{"F","D","C","B","A-","A","A+"}))</f>
        <v>A</v>
      </c>
      <c r="AN37" s="33" t="str">
        <f>IF(X37="0","0",LOOKUP(X37,{0,1,2,3,"3.5",4,5},{"F","D","C","B","A-","A","A+"}))</f>
        <v>A-</v>
      </c>
      <c r="AO37" s="33" t="str">
        <f>IF(AB37="0","0",LOOKUP(AB37,{0,1,2,3,"3.5",4,5},{"F","D","C","B","A-","A","A+"}))</f>
        <v>A</v>
      </c>
      <c r="AP37" s="52">
        <f t="shared" si="0"/>
        <v>391</v>
      </c>
    </row>
    <row r="38" spans="1:42" ht="20.100000000000001" customHeight="1" x14ac:dyDescent="0.25">
      <c r="A38" s="86">
        <v>2036</v>
      </c>
      <c r="B38" s="87" t="s">
        <v>333</v>
      </c>
      <c r="C38" s="62">
        <v>36</v>
      </c>
      <c r="D38" s="62">
        <v>20</v>
      </c>
      <c r="E38" s="59">
        <f t="shared" si="1"/>
        <v>56</v>
      </c>
      <c r="F38" s="59">
        <f>IF(E38="0","0",LOOKUP(E38,{0,33,40,50,60,70,80},{0,1,2,3,"3.5",4,5}))</f>
        <v>3</v>
      </c>
      <c r="G38" s="59">
        <v>51</v>
      </c>
      <c r="H38" s="59">
        <f>IF(G38="0","0",LOOKUP(G38,{0,33,40,50,60,70,80},{0,1,2,3,"3.5",4,5}))</f>
        <v>3</v>
      </c>
      <c r="I38" s="59">
        <v>17</v>
      </c>
      <c r="J38" s="59">
        <v>17</v>
      </c>
      <c r="K38" s="59">
        <f t="shared" si="2"/>
        <v>34</v>
      </c>
      <c r="L38" s="59">
        <f>IF(K38="0","0",LOOKUP(K38,{0,25,30,37,45,52,60},{0,1,2,3,"3.5",4,5}))</f>
        <v>2</v>
      </c>
      <c r="M38" s="71">
        <v>19</v>
      </c>
      <c r="N38" s="71">
        <v>23</v>
      </c>
      <c r="O38" s="59">
        <f t="shared" si="3"/>
        <v>42</v>
      </c>
      <c r="P38" s="59">
        <f>IF(O38="0","0",LOOKUP(O38,{0,33,40,50,60,70,80},{0,1,2,3,"3.5",4,5}))</f>
        <v>2</v>
      </c>
      <c r="Q38" s="62">
        <v>35</v>
      </c>
      <c r="R38" s="62">
        <v>22</v>
      </c>
      <c r="S38" s="59">
        <f t="shared" si="4"/>
        <v>57</v>
      </c>
      <c r="T38" s="59">
        <f>IF(S38="0","0",LOOKUP(S38,{0,33,40,50,60,70,80},{0,1,2,3,"3.5",4,5}))</f>
        <v>3</v>
      </c>
      <c r="U38" s="62">
        <v>33</v>
      </c>
      <c r="V38" s="62">
        <v>24</v>
      </c>
      <c r="W38" s="59">
        <f t="shared" si="5"/>
        <v>57</v>
      </c>
      <c r="X38" s="59">
        <f>IF(W38="0","0",LOOKUP(W38,{0,33,40,50,60,70,80},{0,1,2,3,"3.5",4,5}))</f>
        <v>3</v>
      </c>
      <c r="Y38" s="62">
        <v>13</v>
      </c>
      <c r="Z38" s="62">
        <v>18</v>
      </c>
      <c r="AA38" s="59">
        <f t="shared" si="6"/>
        <v>31</v>
      </c>
      <c r="AB38" s="59">
        <f>IF(AA38="0","0",LOOKUP(AA38,{0,25,30,37,45,52,60},{0,1,2,3,"3.5",4,5}))</f>
        <v>2</v>
      </c>
      <c r="AC38" s="82" t="s">
        <v>79</v>
      </c>
      <c r="AD38" s="82">
        <f>IF(ISBLANK(AB38)," ",IF(AB38="0","0",LOOKUP(AB38,{0,1,2,3,"3.5",4,5},{0,0,0,1,"1.5",2,3})))</f>
        <v>0</v>
      </c>
      <c r="AE38" s="77">
        <f t="shared" si="7"/>
        <v>2.6666666666666665</v>
      </c>
      <c r="AF38" s="82" t="str">
        <f t="shared" si="8"/>
        <v>C</v>
      </c>
      <c r="AG38" s="85" t="str">
        <f t="shared" si="9"/>
        <v>Bellow Average Result</v>
      </c>
      <c r="AH38" s="15"/>
      <c r="AI38" s="33" t="str">
        <f>IF(F38="0","0",LOOKUP(F38,{0,1,2,3,"3.5",4,5},{"F","D","C","B","A-","A","A+"}))</f>
        <v>B</v>
      </c>
      <c r="AJ38" s="33" t="str">
        <f>IF(H38="0","0",LOOKUP(H38,{0,1,2,3,"3.5",4,5},{"F","D","C","B","A-","A","A+"}))</f>
        <v>B</v>
      </c>
      <c r="AK38" s="33" t="str">
        <f>IF(L38="0","0",LOOKUP(L38,{0,1,2,3,"3.5",4,5},{"F","D","C","B","A-","A","A+"}))</f>
        <v>C</v>
      </c>
      <c r="AL38" s="33" t="str">
        <f>IF(P38="0","0",LOOKUP(P38,{0,1,2,3,"3.5",4,5},{"F","D","C","B","A-","A","A+"}))</f>
        <v>C</v>
      </c>
      <c r="AM38" s="33" t="str">
        <f>IF(T38="0","0",LOOKUP(T38,{0,1,2,3,"3.5",4,5},{"F","D","C","B","A-","A","A+"}))</f>
        <v>B</v>
      </c>
      <c r="AN38" s="33" t="str">
        <f>IF(X38="0","0",LOOKUP(X38,{0,1,2,3,"3.5",4,5},{"F","D","C","B","A-","A","A+"}))</f>
        <v>B</v>
      </c>
      <c r="AO38" s="33" t="str">
        <f>IF(AB38="0","0",LOOKUP(AB38,{0,1,2,3,"3.5",4,5},{"F","D","C","B","A-","A","A+"}))</f>
        <v>C</v>
      </c>
      <c r="AP38" s="52">
        <f t="shared" si="0"/>
        <v>328</v>
      </c>
    </row>
    <row r="39" spans="1:42" ht="20.100000000000001" customHeight="1" x14ac:dyDescent="0.25">
      <c r="A39" s="86">
        <v>2037</v>
      </c>
      <c r="B39" s="87" t="s">
        <v>334</v>
      </c>
      <c r="C39" s="62">
        <v>33</v>
      </c>
      <c r="D39" s="62">
        <v>18</v>
      </c>
      <c r="E39" s="59">
        <f t="shared" si="1"/>
        <v>51</v>
      </c>
      <c r="F39" s="59">
        <f>IF(E39="0","0",LOOKUP(E39,{0,33,40,50,60,70,80},{0,1,2,3,"3.5",4,5}))</f>
        <v>3</v>
      </c>
      <c r="G39" s="59">
        <v>33</v>
      </c>
      <c r="H39" s="59">
        <f>IF(G39="0","0",LOOKUP(G39,{0,33,40,50,60,70,80},{0,1,2,3,"3.5",4,5}))</f>
        <v>1</v>
      </c>
      <c r="I39" s="64">
        <v>10</v>
      </c>
      <c r="J39" s="59">
        <v>12</v>
      </c>
      <c r="K39" s="59">
        <f t="shared" si="2"/>
        <v>0</v>
      </c>
      <c r="L39" s="59">
        <f>IF(K39="0","0",LOOKUP(K39,{0,25,30,37,45,52,60},{0,1,2,3,"3.5",4,5}))</f>
        <v>0</v>
      </c>
      <c r="M39" s="71">
        <v>14</v>
      </c>
      <c r="N39" s="71">
        <v>17</v>
      </c>
      <c r="O39" s="59">
        <f t="shared" si="3"/>
        <v>0</v>
      </c>
      <c r="P39" s="59">
        <f>IF(O39="0","0",LOOKUP(O39,{0,33,40,50,60,70,80},{0,1,2,3,"3.5",4,5}))</f>
        <v>0</v>
      </c>
      <c r="Q39" s="62">
        <v>23</v>
      </c>
      <c r="R39" s="62">
        <v>17</v>
      </c>
      <c r="S39" s="59">
        <f t="shared" si="4"/>
        <v>40</v>
      </c>
      <c r="T39" s="59">
        <f>IF(S39="0","0",LOOKUP(S39,{0,33,40,50,60,70,80},{0,1,2,3,"3.5",4,5}))</f>
        <v>2</v>
      </c>
      <c r="U39" s="62">
        <v>19</v>
      </c>
      <c r="V39" s="62">
        <v>12</v>
      </c>
      <c r="W39" s="59">
        <f t="shared" si="5"/>
        <v>31</v>
      </c>
      <c r="X39" s="59">
        <f>IF(W39="0","0",LOOKUP(W39,{0,33,40,50,60,70,80},{0,1,2,3,"3.5",4,5}))</f>
        <v>0</v>
      </c>
      <c r="Y39" s="62">
        <v>8</v>
      </c>
      <c r="Z39" s="62">
        <v>13</v>
      </c>
      <c r="AA39" s="59">
        <f t="shared" si="6"/>
        <v>0</v>
      </c>
      <c r="AB39" s="59">
        <f>IF(AA39="0","0",LOOKUP(AA39,{0,25,30,37,45,52,60},{0,1,2,3,"3.5",4,5}))</f>
        <v>0</v>
      </c>
      <c r="AC39" s="82" t="s">
        <v>79</v>
      </c>
      <c r="AD39" s="82">
        <f>IF(ISBLANK(AB39)," ",IF(AB39="0","0",LOOKUP(AB39,{0,1,2,3,"3.5",4,5},{0,0,0,1,"1.5",2,3})))</f>
        <v>0</v>
      </c>
      <c r="AE39" s="77">
        <f t="shared" si="7"/>
        <v>0</v>
      </c>
      <c r="AF39" s="82" t="str">
        <f t="shared" si="8"/>
        <v>F</v>
      </c>
      <c r="AG39" s="85" t="str">
        <f t="shared" si="9"/>
        <v>Fail</v>
      </c>
      <c r="AH39" s="15"/>
      <c r="AI39" s="33" t="str">
        <f>IF(F39="0","0",LOOKUP(F39,{0,1,2,3,"3.5",4,5},{"F","D","C","B","A-","A","A+"}))</f>
        <v>B</v>
      </c>
      <c r="AJ39" s="33" t="str">
        <f>IF(H39="0","0",LOOKUP(H39,{0,1,2,3,"3.5",4,5},{"F","D","C","B","A-","A","A+"}))</f>
        <v>D</v>
      </c>
      <c r="AK39" s="33" t="str">
        <f>IF(L39="0","0",LOOKUP(L39,{0,1,2,3,"3.5",4,5},{"F","D","C","B","A-","A","A+"}))</f>
        <v>F</v>
      </c>
      <c r="AL39" s="33" t="str">
        <f>IF(P39="0","0",LOOKUP(P39,{0,1,2,3,"3.5",4,5},{"F","D","C","B","A-","A","A+"}))</f>
        <v>F</v>
      </c>
      <c r="AM39" s="33" t="str">
        <f>IF(T39="0","0",LOOKUP(T39,{0,1,2,3,"3.5",4,5},{"F","D","C","B","A-","A","A+"}))</f>
        <v>C</v>
      </c>
      <c r="AN39" s="33" t="str">
        <f>IF(X39="0","0",LOOKUP(X39,{0,1,2,3,"3.5",4,5},{"F","D","C","B","A-","A","A+"}))</f>
        <v>F</v>
      </c>
      <c r="AO39" s="33" t="str">
        <f>IF(AB39="0","0",LOOKUP(AB39,{0,1,2,3,"3.5",4,5},{"F","D","C","B","A-","A","A+"}))</f>
        <v>F</v>
      </c>
      <c r="AP39" s="52">
        <f t="shared" si="0"/>
        <v>155</v>
      </c>
    </row>
    <row r="40" spans="1:42" ht="20.100000000000001" customHeight="1" x14ac:dyDescent="0.25">
      <c r="A40" s="86">
        <v>2038</v>
      </c>
      <c r="B40" s="87" t="s">
        <v>335</v>
      </c>
      <c r="C40" s="62">
        <v>35</v>
      </c>
      <c r="D40" s="62">
        <v>18</v>
      </c>
      <c r="E40" s="59">
        <f t="shared" si="1"/>
        <v>53</v>
      </c>
      <c r="F40" s="59">
        <f>IF(E40="0","0",LOOKUP(E40,{0,33,40,50,60,70,80},{0,1,2,3,"3.5",4,5}))</f>
        <v>3</v>
      </c>
      <c r="G40" s="59">
        <v>27</v>
      </c>
      <c r="H40" s="59">
        <f>IF(G40="0","0",LOOKUP(G40,{0,33,40,50,60,70,80},{0,1,2,3,"3.5",4,5}))</f>
        <v>0</v>
      </c>
      <c r="I40" s="59">
        <v>10</v>
      </c>
      <c r="J40" s="59">
        <v>11</v>
      </c>
      <c r="K40" s="59">
        <f t="shared" si="2"/>
        <v>0</v>
      </c>
      <c r="L40" s="59">
        <f>IF(K40="0","0",LOOKUP(K40,{0,25,30,37,45,52,60},{0,1,2,3,"3.5",4,5}))</f>
        <v>0</v>
      </c>
      <c r="M40" s="71">
        <v>3</v>
      </c>
      <c r="N40" s="71">
        <v>15</v>
      </c>
      <c r="O40" s="59">
        <f t="shared" si="3"/>
        <v>0</v>
      </c>
      <c r="P40" s="59">
        <f>IF(O40="0","0",LOOKUP(O40,{0,33,40,50,60,70,80},{0,1,2,3,"3.5",4,5}))</f>
        <v>0</v>
      </c>
      <c r="Q40" s="62">
        <v>27</v>
      </c>
      <c r="R40" s="62">
        <v>19</v>
      </c>
      <c r="S40" s="59">
        <f t="shared" si="4"/>
        <v>46</v>
      </c>
      <c r="T40" s="59">
        <f>IF(S40="0","0",LOOKUP(S40,{0,33,40,50,60,70,80},{0,1,2,3,"3.5",4,5}))</f>
        <v>2</v>
      </c>
      <c r="U40" s="62">
        <v>22</v>
      </c>
      <c r="V40" s="62">
        <v>14</v>
      </c>
      <c r="W40" s="59">
        <f t="shared" si="5"/>
        <v>36</v>
      </c>
      <c r="X40" s="59">
        <f>IF(W40="0","0",LOOKUP(W40,{0,33,40,50,60,70,80},{0,1,2,3,"3.5",4,5}))</f>
        <v>1</v>
      </c>
      <c r="Y40" s="62">
        <v>7</v>
      </c>
      <c r="Z40" s="62">
        <v>17</v>
      </c>
      <c r="AA40" s="59">
        <f t="shared" si="6"/>
        <v>0</v>
      </c>
      <c r="AB40" s="59">
        <f>IF(AA40="0","0",LOOKUP(AA40,{0,25,30,37,45,52,60},{0,1,2,3,"3.5",4,5}))</f>
        <v>0</v>
      </c>
      <c r="AC40" s="82" t="s">
        <v>79</v>
      </c>
      <c r="AD40" s="82">
        <f>IF(ISBLANK(AB40)," ",IF(AB40="0","0",LOOKUP(AB40,{0,1,2,3,"3.5",4,5},{0,0,0,1,"1.5",2,3})))</f>
        <v>0</v>
      </c>
      <c r="AE40" s="77">
        <f t="shared" si="7"/>
        <v>0</v>
      </c>
      <c r="AF40" s="82" t="str">
        <f t="shared" si="8"/>
        <v>F</v>
      </c>
      <c r="AG40" s="85" t="str">
        <f t="shared" si="9"/>
        <v>Fail</v>
      </c>
      <c r="AH40" s="15"/>
      <c r="AI40" s="33" t="str">
        <f>IF(F40="0","0",LOOKUP(F40,{0,1,2,3,"3.5",4,5},{"F","D","C","B","A-","A","A+"}))</f>
        <v>B</v>
      </c>
      <c r="AJ40" s="33" t="str">
        <f>IF(H40="0","0",LOOKUP(H40,{0,1,2,3,"3.5",4,5},{"F","D","C","B","A-","A","A+"}))</f>
        <v>F</v>
      </c>
      <c r="AK40" s="33" t="str">
        <f>IF(L40="0","0",LOOKUP(L40,{0,1,2,3,"3.5",4,5},{"F","D","C","B","A-","A","A+"}))</f>
        <v>F</v>
      </c>
      <c r="AL40" s="33" t="str">
        <f>IF(P40="0","0",LOOKUP(P40,{0,1,2,3,"3.5",4,5},{"F","D","C","B","A-","A","A+"}))</f>
        <v>F</v>
      </c>
      <c r="AM40" s="33" t="str">
        <f>IF(T40="0","0",LOOKUP(T40,{0,1,2,3,"3.5",4,5},{"F","D","C","B","A-","A","A+"}))</f>
        <v>C</v>
      </c>
      <c r="AN40" s="33" t="str">
        <f>IF(X40="0","0",LOOKUP(X40,{0,1,2,3,"3.5",4,5},{"F","D","C","B","A-","A","A+"}))</f>
        <v>D</v>
      </c>
      <c r="AO40" s="33" t="str">
        <f>IF(AB40="0","0",LOOKUP(AB40,{0,1,2,3,"3.5",4,5},{"F","D","C","B","A-","A","A+"}))</f>
        <v>F</v>
      </c>
      <c r="AP40" s="52">
        <f t="shared" si="0"/>
        <v>162</v>
      </c>
    </row>
    <row r="41" spans="1:42" ht="20.100000000000001" customHeight="1" x14ac:dyDescent="0.25">
      <c r="A41" s="86">
        <v>2039</v>
      </c>
      <c r="B41" s="87" t="s">
        <v>336</v>
      </c>
      <c r="C41" s="62">
        <v>48</v>
      </c>
      <c r="D41" s="62">
        <v>24</v>
      </c>
      <c r="E41" s="59">
        <f t="shared" si="1"/>
        <v>72</v>
      </c>
      <c r="F41" s="59">
        <f>IF(E41="0","0",LOOKUP(E41,{0,33,40,50,60,70,80},{0,1,2,3,"3.5",4,5}))</f>
        <v>4</v>
      </c>
      <c r="G41" s="59">
        <v>37</v>
      </c>
      <c r="H41" s="59">
        <f>IF(G41="0","0",LOOKUP(G41,{0,33,40,50,60,70,80},{0,1,2,3,"3.5",4,5}))</f>
        <v>1</v>
      </c>
      <c r="I41" s="59">
        <v>28</v>
      </c>
      <c r="J41" s="59">
        <v>16</v>
      </c>
      <c r="K41" s="59">
        <f t="shared" si="2"/>
        <v>44</v>
      </c>
      <c r="L41" s="59">
        <f>IF(K41="0","0",LOOKUP(K41,{0,25,30,37,45,52,60},{0,1,2,3,"3.5",4,5}))</f>
        <v>3</v>
      </c>
      <c r="M41" s="72"/>
      <c r="N41" s="73">
        <v>18</v>
      </c>
      <c r="O41" s="59">
        <f t="shared" si="3"/>
        <v>0</v>
      </c>
      <c r="P41" s="59">
        <f>IF(O41="0","0",LOOKUP(O41,{0,33,40,50,60,70,80},{0,1,2,3,"3.5",4,5}))</f>
        <v>0</v>
      </c>
      <c r="Q41" s="62">
        <v>48</v>
      </c>
      <c r="R41" s="62">
        <v>25</v>
      </c>
      <c r="S41" s="59">
        <f t="shared" si="4"/>
        <v>73</v>
      </c>
      <c r="T41" s="59">
        <f>IF(S41="0","0",LOOKUP(S41,{0,33,40,50,60,70,80},{0,1,2,3,"3.5",4,5}))</f>
        <v>4</v>
      </c>
      <c r="U41" s="62">
        <v>51</v>
      </c>
      <c r="V41" s="62">
        <v>27</v>
      </c>
      <c r="W41" s="59">
        <f t="shared" si="5"/>
        <v>78</v>
      </c>
      <c r="X41" s="59">
        <f>IF(W41="0","0",LOOKUP(W41,{0,33,40,50,60,70,80},{0,1,2,3,"3.5",4,5}))</f>
        <v>4</v>
      </c>
      <c r="Y41" s="62">
        <v>44</v>
      </c>
      <c r="Z41" s="62">
        <v>20</v>
      </c>
      <c r="AA41" s="59">
        <f t="shared" si="6"/>
        <v>64</v>
      </c>
      <c r="AB41" s="59">
        <f>IF(AA41="0","0",LOOKUP(AA41,{0,25,30,37,45,52,60},{0,1,2,3,"3.5",4,5}))</f>
        <v>5</v>
      </c>
      <c r="AC41" s="82" t="s">
        <v>79</v>
      </c>
      <c r="AD41" s="82">
        <f>IF(ISBLANK(AB41)," ",IF(AB41="0","0",LOOKUP(AB41,{0,1,2,3,"3.5",4,5},{0,0,0,1,"1.5",2,3})))</f>
        <v>3</v>
      </c>
      <c r="AE41" s="77">
        <f t="shared" si="7"/>
        <v>0</v>
      </c>
      <c r="AF41" s="82" t="str">
        <f t="shared" si="8"/>
        <v>F</v>
      </c>
      <c r="AG41" s="85" t="str">
        <f t="shared" si="9"/>
        <v>Fail</v>
      </c>
      <c r="AH41" s="15"/>
      <c r="AI41" s="33" t="str">
        <f>IF(F41="0","0",LOOKUP(F41,{0,1,2,3,"3.5",4,5},{"F","D","C","B","A-","A","A+"}))</f>
        <v>A</v>
      </c>
      <c r="AJ41" s="33" t="str">
        <f>IF(H41="0","0",LOOKUP(H41,{0,1,2,3,"3.5",4,5},{"F","D","C","B","A-","A","A+"}))</f>
        <v>D</v>
      </c>
      <c r="AK41" s="33" t="str">
        <f>IF(L41="0","0",LOOKUP(L41,{0,1,2,3,"3.5",4,5},{"F","D","C","B","A-","A","A+"}))</f>
        <v>B</v>
      </c>
      <c r="AL41" s="33" t="str">
        <f>IF(P41="0","0",LOOKUP(P41,{0,1,2,3,"3.5",4,5},{"F","D","C","B","A-","A","A+"}))</f>
        <v>F</v>
      </c>
      <c r="AM41" s="33" t="str">
        <f>IF(T41="0","0",LOOKUP(T41,{0,1,2,3,"3.5",4,5},{"F","D","C","B","A-","A","A+"}))</f>
        <v>A</v>
      </c>
      <c r="AN41" s="33" t="str">
        <f>IF(X41="0","0",LOOKUP(X41,{0,1,2,3,"3.5",4,5},{"F","D","C","B","A-","A","A+"}))</f>
        <v>A</v>
      </c>
      <c r="AO41" s="33" t="str">
        <f>IF(AB41="0","0",LOOKUP(AB41,{0,1,2,3,"3.5",4,5},{"F","D","C","B","A-","A","A+"}))</f>
        <v>A+</v>
      </c>
      <c r="AP41" s="52">
        <f t="shared" si="0"/>
        <v>368</v>
      </c>
    </row>
    <row r="42" spans="1:42" ht="20.100000000000001" customHeight="1" x14ac:dyDescent="0.25">
      <c r="A42" s="86">
        <v>2040</v>
      </c>
      <c r="B42" s="87" t="s">
        <v>337</v>
      </c>
      <c r="C42" s="62">
        <v>43</v>
      </c>
      <c r="D42" s="62">
        <v>19</v>
      </c>
      <c r="E42" s="59">
        <f t="shared" si="1"/>
        <v>62</v>
      </c>
      <c r="F42" s="59" t="str">
        <f>IF(E42="0","0",LOOKUP(E42,{0,33,40,50,60,70,80},{0,1,2,3,"3.5",4,5}))</f>
        <v>3.5</v>
      </c>
      <c r="G42" s="59">
        <v>43</v>
      </c>
      <c r="H42" s="59">
        <f>IF(G42="0","0",LOOKUP(G42,{0,33,40,50,60,70,80},{0,1,2,3,"3.5",4,5}))</f>
        <v>2</v>
      </c>
      <c r="I42" s="65">
        <v>27</v>
      </c>
      <c r="J42" s="59">
        <v>11</v>
      </c>
      <c r="K42" s="59">
        <f t="shared" si="2"/>
        <v>38</v>
      </c>
      <c r="L42" s="59">
        <f>IF(K42="0","0",LOOKUP(K42,{0,25,30,37,45,52,60},{0,1,2,3,"3.5",4,5}))</f>
        <v>3</v>
      </c>
      <c r="M42" s="71">
        <v>22</v>
      </c>
      <c r="N42" s="71">
        <v>13</v>
      </c>
      <c r="O42" s="59">
        <f t="shared" si="3"/>
        <v>35</v>
      </c>
      <c r="P42" s="59">
        <f>IF(O42="0","0",LOOKUP(O42,{0,33,40,50,60,70,80},{0,1,2,3,"3.5",4,5}))</f>
        <v>1</v>
      </c>
      <c r="Q42" s="62">
        <v>48</v>
      </c>
      <c r="R42" s="62">
        <v>14</v>
      </c>
      <c r="S42" s="59">
        <f t="shared" si="4"/>
        <v>62</v>
      </c>
      <c r="T42" s="59" t="str">
        <f>IF(S42="0","0",LOOKUP(S42,{0,33,40,50,60,70,80},{0,1,2,3,"3.5",4,5}))</f>
        <v>3.5</v>
      </c>
      <c r="U42" s="62">
        <v>47</v>
      </c>
      <c r="V42" s="62">
        <v>18</v>
      </c>
      <c r="W42" s="59">
        <f t="shared" si="5"/>
        <v>65</v>
      </c>
      <c r="X42" s="59" t="str">
        <f>IF(W42="0","0",LOOKUP(W42,{0,33,40,50,60,70,80},{0,1,2,3,"3.5",4,5}))</f>
        <v>3.5</v>
      </c>
      <c r="Y42" s="62">
        <v>26</v>
      </c>
      <c r="Z42" s="62">
        <v>16</v>
      </c>
      <c r="AA42" s="59">
        <f t="shared" si="6"/>
        <v>42</v>
      </c>
      <c r="AB42" s="59">
        <f>IF(AA42="0","0",LOOKUP(AA42,{0,25,30,37,45,52,60},{0,1,2,3,"3.5",4,5}))</f>
        <v>3</v>
      </c>
      <c r="AC42" s="82" t="s">
        <v>79</v>
      </c>
      <c r="AD42" s="82">
        <f>IF(ISBLANK(AB42)," ",IF(AB42="0","0",LOOKUP(AB42,{0,1,2,3,"3.5",4,5},{0,0,0,1,"1.5",2,3})))</f>
        <v>1</v>
      </c>
      <c r="AE42" s="77">
        <f t="shared" si="7"/>
        <v>2.9166666666666665</v>
      </c>
      <c r="AF42" s="82" t="str">
        <f t="shared" si="8"/>
        <v>C</v>
      </c>
      <c r="AG42" s="85" t="str">
        <f t="shared" si="9"/>
        <v>Bellow Average Result</v>
      </c>
      <c r="AH42" s="15"/>
      <c r="AI42" s="33" t="str">
        <f>IF(F42="0","0",LOOKUP(F42,{0,1,2,3,"3.5",4,5},{"F","D","C","B","A-","A","A+"}))</f>
        <v>A-</v>
      </c>
      <c r="AJ42" s="33" t="str">
        <f>IF(H42="0","0",LOOKUP(H42,{0,1,2,3,"3.5",4,5},{"F","D","C","B","A-","A","A+"}))</f>
        <v>C</v>
      </c>
      <c r="AK42" s="33" t="str">
        <f>IF(L42="0","0",LOOKUP(L42,{0,1,2,3,"3.5",4,5},{"F","D","C","B","A-","A","A+"}))</f>
        <v>B</v>
      </c>
      <c r="AL42" s="33" t="str">
        <f>IF(P42="0","0",LOOKUP(P42,{0,1,2,3,"3.5",4,5},{"F","D","C","B","A-","A","A+"}))</f>
        <v>D</v>
      </c>
      <c r="AM42" s="33" t="str">
        <f>IF(T42="0","0",LOOKUP(T42,{0,1,2,3,"3.5",4,5},{"F","D","C","B","A-","A","A+"}))</f>
        <v>A-</v>
      </c>
      <c r="AN42" s="33" t="str">
        <f>IF(X42="0","0",LOOKUP(X42,{0,1,2,3,"3.5",4,5},{"F","D","C","B","A-","A","A+"}))</f>
        <v>A-</v>
      </c>
      <c r="AO42" s="33" t="str">
        <f>IF(AB42="0","0",LOOKUP(AB42,{0,1,2,3,"3.5",4,5},{"F","D","C","B","A-","A","A+"}))</f>
        <v>B</v>
      </c>
      <c r="AP42" s="52">
        <f t="shared" si="0"/>
        <v>347</v>
      </c>
    </row>
    <row r="43" spans="1:42" ht="20.100000000000001" customHeight="1" x14ac:dyDescent="0.25">
      <c r="A43" s="86">
        <v>2042</v>
      </c>
      <c r="B43" s="87" t="s">
        <v>338</v>
      </c>
      <c r="C43" s="62">
        <v>33</v>
      </c>
      <c r="D43" s="62">
        <v>21</v>
      </c>
      <c r="E43" s="59">
        <f t="shared" si="1"/>
        <v>54</v>
      </c>
      <c r="F43" s="59">
        <f>IF(E43="0","0",LOOKUP(E43,{0,33,40,50,60,70,80},{0,1,2,3,"3.5",4,5}))</f>
        <v>3</v>
      </c>
      <c r="G43" s="59">
        <v>55</v>
      </c>
      <c r="H43" s="59">
        <f>IF(G43="0","0",LOOKUP(G43,{0,33,40,50,60,70,80},{0,1,2,3,"3.5",4,5}))</f>
        <v>3</v>
      </c>
      <c r="I43" s="59">
        <v>23</v>
      </c>
      <c r="J43" s="59">
        <v>15</v>
      </c>
      <c r="K43" s="59">
        <f t="shared" si="2"/>
        <v>38</v>
      </c>
      <c r="L43" s="59">
        <f>IF(K43="0","0",LOOKUP(K43,{0,25,30,37,45,52,60},{0,1,2,3,"3.5",4,5}))</f>
        <v>3</v>
      </c>
      <c r="M43" s="71">
        <v>24</v>
      </c>
      <c r="N43" s="71">
        <v>15</v>
      </c>
      <c r="O43" s="59">
        <f t="shared" si="3"/>
        <v>39</v>
      </c>
      <c r="P43" s="59">
        <f>IF(O43="0","0",LOOKUP(O43,{0,33,40,50,60,70,80},{0,1,2,3,"3.5",4,5}))</f>
        <v>1</v>
      </c>
      <c r="Q43" s="62">
        <v>32</v>
      </c>
      <c r="R43" s="62">
        <v>18</v>
      </c>
      <c r="S43" s="59">
        <f t="shared" si="4"/>
        <v>50</v>
      </c>
      <c r="T43" s="59">
        <f>IF(S43="0","0",LOOKUP(S43,{0,33,40,50,60,70,80},{0,1,2,3,"3.5",4,5}))</f>
        <v>3</v>
      </c>
      <c r="U43" s="62">
        <v>30</v>
      </c>
      <c r="V43" s="62">
        <v>20</v>
      </c>
      <c r="W43" s="59">
        <f t="shared" si="5"/>
        <v>50</v>
      </c>
      <c r="X43" s="59">
        <f>IF(W43="0","0",LOOKUP(W43,{0,33,40,50,60,70,80},{0,1,2,3,"3.5",4,5}))</f>
        <v>3</v>
      </c>
      <c r="Y43" s="62">
        <v>29</v>
      </c>
      <c r="Z43" s="62">
        <v>19</v>
      </c>
      <c r="AA43" s="59">
        <f t="shared" si="6"/>
        <v>48</v>
      </c>
      <c r="AB43" s="59" t="str">
        <f>IF(AA43="0","0",LOOKUP(AA43,{0,25,30,37,45,52,60},{0,1,2,3,"3.5",4,5}))</f>
        <v>3.5</v>
      </c>
      <c r="AC43" s="82" t="s">
        <v>79</v>
      </c>
      <c r="AD43" s="82" t="str">
        <f>IF(ISBLANK(AB43)," ",IF(AB43="0","0",LOOKUP(AB43,{0,1,2,3,"3.5",4,5},{0,0,0,1,"1.5",2,3})))</f>
        <v>1.5</v>
      </c>
      <c r="AE43" s="77">
        <f t="shared" si="7"/>
        <v>2.9166666666666665</v>
      </c>
      <c r="AF43" s="82" t="str">
        <f t="shared" si="8"/>
        <v>C</v>
      </c>
      <c r="AG43" s="85" t="str">
        <f t="shared" si="9"/>
        <v>Bellow Average Result</v>
      </c>
      <c r="AH43" s="15"/>
      <c r="AI43" s="33" t="str">
        <f>IF(F43="0","0",LOOKUP(F43,{0,1,2,3,"3.5",4,5},{"F","D","C","B","A-","A","A+"}))</f>
        <v>B</v>
      </c>
      <c r="AJ43" s="33" t="str">
        <f>IF(H43="0","0",LOOKUP(H43,{0,1,2,3,"3.5",4,5},{"F","D","C","B","A-","A","A+"}))</f>
        <v>B</v>
      </c>
      <c r="AK43" s="33" t="str">
        <f>IF(L43="0","0",LOOKUP(L43,{0,1,2,3,"3.5",4,5},{"F","D","C","B","A-","A","A+"}))</f>
        <v>B</v>
      </c>
      <c r="AL43" s="33" t="str">
        <f>IF(P43="0","0",LOOKUP(P43,{0,1,2,3,"3.5",4,5},{"F","D","C","B","A-","A","A+"}))</f>
        <v>D</v>
      </c>
      <c r="AM43" s="33" t="str">
        <f>IF(T43="0","0",LOOKUP(T43,{0,1,2,3,"3.5",4,5},{"F","D","C","B","A-","A","A+"}))</f>
        <v>B</v>
      </c>
      <c r="AN43" s="33" t="str">
        <f>IF(X43="0","0",LOOKUP(X43,{0,1,2,3,"3.5",4,5},{"F","D","C","B","A-","A","A+"}))</f>
        <v>B</v>
      </c>
      <c r="AO43" s="33" t="str">
        <f>IF(AB43="0","0",LOOKUP(AB43,{0,1,2,3,"3.5",4,5},{"F","D","C","B","A-","A","A+"}))</f>
        <v>A-</v>
      </c>
      <c r="AP43" s="52">
        <f t="shared" si="0"/>
        <v>334</v>
      </c>
    </row>
    <row r="44" spans="1:42" ht="20.100000000000001" customHeight="1" x14ac:dyDescent="0.25">
      <c r="A44" s="86">
        <v>2043</v>
      </c>
      <c r="B44" s="87" t="s">
        <v>339</v>
      </c>
      <c r="C44" s="62">
        <v>28</v>
      </c>
      <c r="D44" s="62">
        <v>12</v>
      </c>
      <c r="E44" s="59">
        <f t="shared" si="1"/>
        <v>40</v>
      </c>
      <c r="F44" s="59">
        <f>IF(E44="0","0",LOOKUP(E44,{0,33,40,50,60,70,80},{0,1,2,3,"3.5",4,5}))</f>
        <v>2</v>
      </c>
      <c r="G44" s="59">
        <v>40</v>
      </c>
      <c r="H44" s="59">
        <f>IF(G44="0","0",LOOKUP(G44,{0,33,40,50,60,70,80},{0,1,2,3,"3.5",4,5}))</f>
        <v>2</v>
      </c>
      <c r="I44" s="65">
        <v>12</v>
      </c>
      <c r="J44" s="59">
        <v>16</v>
      </c>
      <c r="K44" s="59">
        <f t="shared" si="2"/>
        <v>0</v>
      </c>
      <c r="L44" s="59">
        <f>IF(K44="0","0",LOOKUP(K44,{0,25,30,37,45,52,60},{0,1,2,3,"3.5",4,5}))</f>
        <v>0</v>
      </c>
      <c r="M44" s="71">
        <v>32</v>
      </c>
      <c r="N44" s="71">
        <v>12</v>
      </c>
      <c r="O44" s="59">
        <f t="shared" si="3"/>
        <v>44</v>
      </c>
      <c r="P44" s="59">
        <f>IF(O44="0","0",LOOKUP(O44,{0,33,40,50,60,70,80},{0,1,2,3,"3.5",4,5}))</f>
        <v>2</v>
      </c>
      <c r="Q44" s="62">
        <v>49</v>
      </c>
      <c r="R44" s="62">
        <v>16</v>
      </c>
      <c r="S44" s="59">
        <f t="shared" si="4"/>
        <v>65</v>
      </c>
      <c r="T44" s="59" t="str">
        <f>IF(S44="0","0",LOOKUP(S44,{0,33,40,50,60,70,80},{0,1,2,3,"3.5",4,5}))</f>
        <v>3.5</v>
      </c>
      <c r="U44" s="62">
        <v>32</v>
      </c>
      <c r="V44" s="62">
        <v>17</v>
      </c>
      <c r="W44" s="59">
        <f t="shared" si="5"/>
        <v>49</v>
      </c>
      <c r="X44" s="59">
        <f>IF(W44="0","0",LOOKUP(W44,{0,33,40,50,60,70,80},{0,1,2,3,"3.5",4,5}))</f>
        <v>2</v>
      </c>
      <c r="Y44" s="62">
        <v>12</v>
      </c>
      <c r="Z44" s="62">
        <v>14</v>
      </c>
      <c r="AA44" s="59">
        <f t="shared" si="6"/>
        <v>0</v>
      </c>
      <c r="AB44" s="59">
        <f>IF(AA44="0","0",LOOKUP(AA44,{0,25,30,37,45,52,60},{0,1,2,3,"3.5",4,5}))</f>
        <v>0</v>
      </c>
      <c r="AC44" s="82" t="s">
        <v>79</v>
      </c>
      <c r="AD44" s="82">
        <f>IF(ISBLANK(AB44)," ",IF(AB44="0","0",LOOKUP(AB44,{0,1,2,3,"3.5",4,5},{0,0,0,1,"1.5",2,3})))</f>
        <v>0</v>
      </c>
      <c r="AE44" s="77">
        <f t="shared" si="7"/>
        <v>0</v>
      </c>
      <c r="AF44" s="82" t="str">
        <f t="shared" si="8"/>
        <v>F</v>
      </c>
      <c r="AG44" s="85" t="str">
        <f t="shared" si="9"/>
        <v>Fail</v>
      </c>
      <c r="AH44" s="15"/>
      <c r="AI44" s="33" t="str">
        <f>IF(F44="0","0",LOOKUP(F44,{0,1,2,3,"3.5",4,5},{"F","D","C","B","A-","A","A+"}))</f>
        <v>C</v>
      </c>
      <c r="AJ44" s="33" t="str">
        <f>IF(H44="0","0",LOOKUP(H44,{0,1,2,3,"3.5",4,5},{"F","D","C","B","A-","A","A+"}))</f>
        <v>C</v>
      </c>
      <c r="AK44" s="33" t="str">
        <f>IF(L44="0","0",LOOKUP(L44,{0,1,2,3,"3.5",4,5},{"F","D","C","B","A-","A","A+"}))</f>
        <v>F</v>
      </c>
      <c r="AL44" s="33" t="str">
        <f>IF(P44="0","0",LOOKUP(P44,{0,1,2,3,"3.5",4,5},{"F","D","C","B","A-","A","A+"}))</f>
        <v>C</v>
      </c>
      <c r="AM44" s="33" t="str">
        <f>IF(T44="0","0",LOOKUP(T44,{0,1,2,3,"3.5",4,5},{"F","D","C","B","A-","A","A+"}))</f>
        <v>A-</v>
      </c>
      <c r="AN44" s="33" t="str">
        <f>IF(X44="0","0",LOOKUP(X44,{0,1,2,3,"3.5",4,5},{"F","D","C","B","A-","A","A+"}))</f>
        <v>C</v>
      </c>
      <c r="AO44" s="33" t="str">
        <f>IF(AB44="0","0",LOOKUP(AB44,{0,1,2,3,"3.5",4,5},{"F","D","C","B","A-","A","A+"}))</f>
        <v>F</v>
      </c>
      <c r="AP44" s="52">
        <f t="shared" si="0"/>
        <v>238</v>
      </c>
    </row>
    <row r="45" spans="1:42" ht="20.100000000000001" customHeight="1" x14ac:dyDescent="0.25">
      <c r="A45" s="86">
        <v>2044</v>
      </c>
      <c r="B45" s="87" t="s">
        <v>340</v>
      </c>
      <c r="C45" s="62">
        <v>34</v>
      </c>
      <c r="D45" s="62">
        <v>16</v>
      </c>
      <c r="E45" s="59">
        <f t="shared" si="1"/>
        <v>50</v>
      </c>
      <c r="F45" s="59">
        <f>IF(E45="0","0",LOOKUP(E45,{0,33,40,50,60,70,80},{0,1,2,3,"3.5",4,5}))</f>
        <v>3</v>
      </c>
      <c r="G45" s="59">
        <v>50</v>
      </c>
      <c r="H45" s="59">
        <f>IF(G45="0","0",LOOKUP(G45,{0,33,40,50,60,70,80},{0,1,2,3,"3.5",4,5}))</f>
        <v>3</v>
      </c>
      <c r="I45" s="65">
        <v>26</v>
      </c>
      <c r="J45" s="59">
        <v>14</v>
      </c>
      <c r="K45" s="59">
        <f t="shared" si="2"/>
        <v>40</v>
      </c>
      <c r="L45" s="59">
        <f>IF(K45="0","0",LOOKUP(K45,{0,25,30,37,45,52,60},{0,1,2,3,"3.5",4,5}))</f>
        <v>3</v>
      </c>
      <c r="M45" s="71">
        <v>15</v>
      </c>
      <c r="N45" s="71">
        <v>17</v>
      </c>
      <c r="O45" s="59">
        <f t="shared" si="3"/>
        <v>0</v>
      </c>
      <c r="P45" s="59">
        <f>IF(O45="0","0",LOOKUP(O45,{0,33,40,50,60,70,80},{0,1,2,3,"3.5",4,5}))</f>
        <v>0</v>
      </c>
      <c r="Q45" s="62">
        <v>31</v>
      </c>
      <c r="R45" s="62">
        <v>12</v>
      </c>
      <c r="S45" s="59">
        <f t="shared" si="4"/>
        <v>43</v>
      </c>
      <c r="T45" s="59">
        <f>IF(S45="0","0",LOOKUP(S45,{0,33,40,50,60,70,80},{0,1,2,3,"3.5",4,5}))</f>
        <v>2</v>
      </c>
      <c r="U45" s="62">
        <v>26</v>
      </c>
      <c r="V45" s="62">
        <v>11</v>
      </c>
      <c r="W45" s="59">
        <f t="shared" si="5"/>
        <v>37</v>
      </c>
      <c r="X45" s="59">
        <f>IF(W45="0","0",LOOKUP(W45,{0,33,40,50,60,70,80},{0,1,2,3,"3.5",4,5}))</f>
        <v>1</v>
      </c>
      <c r="Y45" s="62">
        <v>29</v>
      </c>
      <c r="Z45" s="62">
        <v>15</v>
      </c>
      <c r="AA45" s="59">
        <f t="shared" si="6"/>
        <v>44</v>
      </c>
      <c r="AB45" s="59">
        <f>IF(AA45="0","0",LOOKUP(AA45,{0,25,30,37,45,52,60},{0,1,2,3,"3.5",4,5}))</f>
        <v>3</v>
      </c>
      <c r="AC45" s="82" t="s">
        <v>79</v>
      </c>
      <c r="AD45" s="82">
        <f>IF(ISBLANK(AB45)," ",IF(AB45="0","0",LOOKUP(AB45,{0,1,2,3,"3.5",4,5},{0,0,0,1,"1.5",2,3})))</f>
        <v>1</v>
      </c>
      <c r="AE45" s="77">
        <f t="shared" si="7"/>
        <v>0</v>
      </c>
      <c r="AF45" s="82" t="str">
        <f t="shared" si="8"/>
        <v>F</v>
      </c>
      <c r="AG45" s="85" t="str">
        <f t="shared" si="9"/>
        <v>Fail</v>
      </c>
      <c r="AH45" s="15"/>
      <c r="AI45" s="33" t="str">
        <f>IF(F45="0","0",LOOKUP(F45,{0,1,2,3,"3.5",4,5},{"F","D","C","B","A-","A","A+"}))</f>
        <v>B</v>
      </c>
      <c r="AJ45" s="33" t="str">
        <f>IF(H45="0","0",LOOKUP(H45,{0,1,2,3,"3.5",4,5},{"F","D","C","B","A-","A","A+"}))</f>
        <v>B</v>
      </c>
      <c r="AK45" s="33" t="str">
        <f>IF(L45="0","0",LOOKUP(L45,{0,1,2,3,"3.5",4,5},{"F","D","C","B","A-","A","A+"}))</f>
        <v>B</v>
      </c>
      <c r="AL45" s="33" t="str">
        <f>IF(P45="0","0",LOOKUP(P45,{0,1,2,3,"3.5",4,5},{"F","D","C","B","A-","A","A+"}))</f>
        <v>F</v>
      </c>
      <c r="AM45" s="33" t="str">
        <f>IF(T45="0","0",LOOKUP(T45,{0,1,2,3,"3.5",4,5},{"F","D","C","B","A-","A","A+"}))</f>
        <v>C</v>
      </c>
      <c r="AN45" s="33" t="str">
        <f>IF(X45="0","0",LOOKUP(X45,{0,1,2,3,"3.5",4,5},{"F","D","C","B","A-","A","A+"}))</f>
        <v>D</v>
      </c>
      <c r="AO45" s="33" t="str">
        <f>IF(AB45="0","0",LOOKUP(AB45,{0,1,2,3,"3.5",4,5},{"F","D","C","B","A-","A","A+"}))</f>
        <v>B</v>
      </c>
      <c r="AP45" s="52">
        <f t="shared" si="0"/>
        <v>264</v>
      </c>
    </row>
    <row r="46" spans="1:42" ht="20.100000000000001" customHeight="1" x14ac:dyDescent="0.25">
      <c r="A46" s="86">
        <v>2045</v>
      </c>
      <c r="B46" s="87" t="s">
        <v>341</v>
      </c>
      <c r="C46" s="62">
        <v>26</v>
      </c>
      <c r="D46" s="62">
        <v>17</v>
      </c>
      <c r="E46" s="59">
        <f t="shared" si="1"/>
        <v>43</v>
      </c>
      <c r="F46" s="59">
        <f>IF(E46="0","0",LOOKUP(E46,{0,33,40,50,60,70,80},{0,1,2,3,"3.5",4,5}))</f>
        <v>2</v>
      </c>
      <c r="G46" s="59">
        <v>43</v>
      </c>
      <c r="H46" s="59">
        <f>IF(G46="0","0",LOOKUP(G46,{0,33,40,50,60,70,80},{0,1,2,3,"3.5",4,5}))</f>
        <v>2</v>
      </c>
      <c r="I46" s="65">
        <v>13</v>
      </c>
      <c r="J46" s="59">
        <v>17</v>
      </c>
      <c r="K46" s="59">
        <f t="shared" si="2"/>
        <v>30</v>
      </c>
      <c r="L46" s="59">
        <f>IF(K46="0","0",LOOKUP(K46,{0,25,30,37,45,52,60},{0,1,2,3,"3.5",4,5}))</f>
        <v>2</v>
      </c>
      <c r="M46" s="71">
        <v>17</v>
      </c>
      <c r="N46" s="71">
        <v>16</v>
      </c>
      <c r="O46" s="59">
        <f t="shared" si="3"/>
        <v>0</v>
      </c>
      <c r="P46" s="59">
        <f>IF(O46="0","0",LOOKUP(O46,{0,33,40,50,60,70,80},{0,1,2,3,"3.5",4,5}))</f>
        <v>0</v>
      </c>
      <c r="Q46" s="62">
        <v>30</v>
      </c>
      <c r="R46" s="62">
        <v>16</v>
      </c>
      <c r="S46" s="59">
        <f t="shared" si="4"/>
        <v>46</v>
      </c>
      <c r="T46" s="59">
        <f>IF(S46="0","0",LOOKUP(S46,{0,33,40,50,60,70,80},{0,1,2,3,"3.5",4,5}))</f>
        <v>2</v>
      </c>
      <c r="U46" s="62">
        <v>30</v>
      </c>
      <c r="V46" s="62">
        <v>12</v>
      </c>
      <c r="W46" s="59">
        <f t="shared" si="5"/>
        <v>42</v>
      </c>
      <c r="X46" s="59">
        <f>IF(W46="0","0",LOOKUP(W46,{0,33,40,50,60,70,80},{0,1,2,3,"3.5",4,5}))</f>
        <v>2</v>
      </c>
      <c r="Y46" s="62">
        <v>13</v>
      </c>
      <c r="Z46" s="62">
        <v>13</v>
      </c>
      <c r="AA46" s="59">
        <f t="shared" si="6"/>
        <v>26</v>
      </c>
      <c r="AB46" s="59">
        <f>IF(AA46="0","0",LOOKUP(AA46,{0,25,30,37,45,52,60},{0,1,2,3,"3.5",4,5}))</f>
        <v>1</v>
      </c>
      <c r="AC46" s="82" t="s">
        <v>79</v>
      </c>
      <c r="AD46" s="82">
        <f>IF(ISBLANK(AB46)," ",IF(AB46="0","0",LOOKUP(AB46,{0,1,2,3,"3.5",4,5},{0,0,0,1,"1.5",2,3})))</f>
        <v>0</v>
      </c>
      <c r="AE46" s="77">
        <f t="shared" si="7"/>
        <v>0</v>
      </c>
      <c r="AF46" s="82" t="str">
        <f t="shared" si="8"/>
        <v>F</v>
      </c>
      <c r="AG46" s="85" t="str">
        <f t="shared" si="9"/>
        <v>Fail</v>
      </c>
      <c r="AH46" s="15"/>
      <c r="AI46" s="33" t="str">
        <f>IF(F46="0","0",LOOKUP(F46,{0,1,2,3,"3.5",4,5},{"F","D","C","B","A-","A","A+"}))</f>
        <v>C</v>
      </c>
      <c r="AJ46" s="33" t="str">
        <f>IF(H46="0","0",LOOKUP(H46,{0,1,2,3,"3.5",4,5},{"F","D","C","B","A-","A","A+"}))</f>
        <v>C</v>
      </c>
      <c r="AK46" s="33" t="str">
        <f>IF(L46="0","0",LOOKUP(L46,{0,1,2,3,"3.5",4,5},{"F","D","C","B","A-","A","A+"}))</f>
        <v>C</v>
      </c>
      <c r="AL46" s="33" t="str">
        <f>IF(P46="0","0",LOOKUP(P46,{0,1,2,3,"3.5",4,5},{"F","D","C","B","A-","A","A+"}))</f>
        <v>F</v>
      </c>
      <c r="AM46" s="33" t="str">
        <f>IF(T46="0","0",LOOKUP(T46,{0,1,2,3,"3.5",4,5},{"F","D","C","B","A-","A","A+"}))</f>
        <v>C</v>
      </c>
      <c r="AN46" s="33" t="str">
        <f>IF(X46="0","0",LOOKUP(X46,{0,1,2,3,"3.5",4,5},{"F","D","C","B","A-","A","A+"}))</f>
        <v>C</v>
      </c>
      <c r="AO46" s="33" t="str">
        <f>IF(AB46="0","0",LOOKUP(AB46,{0,1,2,3,"3.5",4,5},{"F","D","C","B","A-","A","A+"}))</f>
        <v>D</v>
      </c>
      <c r="AP46" s="52">
        <f t="shared" si="0"/>
        <v>230</v>
      </c>
    </row>
    <row r="47" spans="1:42" ht="20.100000000000001" customHeight="1" x14ac:dyDescent="0.25">
      <c r="A47" s="86">
        <v>2046</v>
      </c>
      <c r="B47" s="87" t="s">
        <v>342</v>
      </c>
      <c r="C47" s="62">
        <v>39</v>
      </c>
      <c r="D47" s="62">
        <v>9</v>
      </c>
      <c r="E47" s="59">
        <f t="shared" si="1"/>
        <v>48</v>
      </c>
      <c r="F47" s="59">
        <f>IF(E47="0","0",LOOKUP(E47,{0,33,40,50,60,70,80},{0,1,2,3,"3.5",4,5}))</f>
        <v>2</v>
      </c>
      <c r="G47" s="59">
        <v>50</v>
      </c>
      <c r="H47" s="59">
        <f>IF(G47="0","0",LOOKUP(G47,{0,33,40,50,60,70,80},{0,1,2,3,"3.5",4,5}))</f>
        <v>3</v>
      </c>
      <c r="I47" s="65">
        <v>25</v>
      </c>
      <c r="J47" s="59">
        <v>15</v>
      </c>
      <c r="K47" s="59">
        <f t="shared" si="2"/>
        <v>40</v>
      </c>
      <c r="L47" s="59">
        <f>IF(K47="0","0",LOOKUP(K47,{0,25,30,37,45,52,60},{0,1,2,3,"3.5",4,5}))</f>
        <v>3</v>
      </c>
      <c r="M47" s="71">
        <v>16</v>
      </c>
      <c r="N47" s="71">
        <v>16</v>
      </c>
      <c r="O47" s="59">
        <f t="shared" si="3"/>
        <v>0</v>
      </c>
      <c r="P47" s="59">
        <f>IF(O47="0","0",LOOKUP(O47,{0,33,40,50,60,70,80},{0,1,2,3,"3.5",4,5}))</f>
        <v>0</v>
      </c>
      <c r="Q47" s="62">
        <v>48</v>
      </c>
      <c r="R47" s="62">
        <v>12</v>
      </c>
      <c r="S47" s="59">
        <f t="shared" si="4"/>
        <v>60</v>
      </c>
      <c r="T47" s="59" t="str">
        <f>IF(S47="0","0",LOOKUP(S47,{0,33,40,50,60,70,80},{0,1,2,3,"3.5",4,5}))</f>
        <v>3.5</v>
      </c>
      <c r="U47" s="62">
        <v>42</v>
      </c>
      <c r="V47" s="62">
        <v>12</v>
      </c>
      <c r="W47" s="59">
        <f t="shared" si="5"/>
        <v>54</v>
      </c>
      <c r="X47" s="59">
        <f>IF(W47="0","0",LOOKUP(W47,{0,33,40,50,60,70,80},{0,1,2,3,"3.5",4,5}))</f>
        <v>3</v>
      </c>
      <c r="Y47" s="62">
        <v>39</v>
      </c>
      <c r="Z47" s="62">
        <v>12</v>
      </c>
      <c r="AA47" s="59">
        <f t="shared" si="6"/>
        <v>51</v>
      </c>
      <c r="AB47" s="59" t="str">
        <f>IF(AA47="0","0",LOOKUP(AA47,{0,25,30,37,45,52,60},{0,1,2,3,"3.5",4,5}))</f>
        <v>3.5</v>
      </c>
      <c r="AC47" s="82" t="s">
        <v>79</v>
      </c>
      <c r="AD47" s="82" t="str">
        <f>IF(ISBLANK(AB47)," ",IF(AB47="0","0",LOOKUP(AB47,{0,1,2,3,"3.5",4,5},{0,0,0,1,"1.5",2,3})))</f>
        <v>1.5</v>
      </c>
      <c r="AE47" s="77">
        <f t="shared" si="7"/>
        <v>0</v>
      </c>
      <c r="AF47" s="82" t="str">
        <f t="shared" si="8"/>
        <v>F</v>
      </c>
      <c r="AG47" s="85" t="str">
        <f t="shared" si="9"/>
        <v>Fail</v>
      </c>
      <c r="AH47" s="15"/>
      <c r="AI47" s="33" t="str">
        <f>IF(F47="0","0",LOOKUP(F47,{0,1,2,3,"3.5",4,5},{"F","D","C","B","A-","A","A+"}))</f>
        <v>C</v>
      </c>
      <c r="AJ47" s="33" t="str">
        <f>IF(H47="0","0",LOOKUP(H47,{0,1,2,3,"3.5",4,5},{"F","D","C","B","A-","A","A+"}))</f>
        <v>B</v>
      </c>
      <c r="AK47" s="33" t="str">
        <f>IF(L47="0","0",LOOKUP(L47,{0,1,2,3,"3.5",4,5},{"F","D","C","B","A-","A","A+"}))</f>
        <v>B</v>
      </c>
      <c r="AL47" s="33" t="str">
        <f>IF(P47="0","0",LOOKUP(P47,{0,1,2,3,"3.5",4,5},{"F","D","C","B","A-","A","A+"}))</f>
        <v>F</v>
      </c>
      <c r="AM47" s="33" t="str">
        <f>IF(T47="0","0",LOOKUP(T47,{0,1,2,3,"3.5",4,5},{"F","D","C","B","A-","A","A+"}))</f>
        <v>A-</v>
      </c>
      <c r="AN47" s="33" t="str">
        <f>IF(X47="0","0",LOOKUP(X47,{0,1,2,3,"3.5",4,5},{"F","D","C","B","A-","A","A+"}))</f>
        <v>B</v>
      </c>
      <c r="AO47" s="33" t="str">
        <f>IF(AB47="0","0",LOOKUP(AB47,{0,1,2,3,"3.5",4,5},{"F","D","C","B","A-","A","A+"}))</f>
        <v>A-</v>
      </c>
      <c r="AP47" s="52">
        <f t="shared" si="0"/>
        <v>303</v>
      </c>
    </row>
    <row r="48" spans="1:42" ht="20.100000000000001" customHeight="1" x14ac:dyDescent="0.25">
      <c r="A48" s="86">
        <v>2047</v>
      </c>
      <c r="B48" s="87" t="s">
        <v>343</v>
      </c>
      <c r="C48" s="62">
        <v>0</v>
      </c>
      <c r="D48" s="62">
        <v>0</v>
      </c>
      <c r="E48" s="59">
        <f t="shared" si="1"/>
        <v>0</v>
      </c>
      <c r="F48" s="59">
        <f>IF(E48="0","0",LOOKUP(E48,{0,33,40,50,60,70,80},{0,1,2,3,"3.5",4,5}))</f>
        <v>0</v>
      </c>
      <c r="G48" s="59"/>
      <c r="H48" s="59">
        <f>IF(G48="0","0",LOOKUP(G48,{0,33,40,50,60,70,80},{0,1,2,3,"3.5",4,5}))</f>
        <v>0</v>
      </c>
      <c r="I48" s="66"/>
      <c r="J48" s="67"/>
      <c r="K48" s="59">
        <f t="shared" si="2"/>
        <v>0</v>
      </c>
      <c r="L48" s="59">
        <f>IF(K48="0","0",LOOKUP(K48,{0,25,30,37,45,52,60},{0,1,2,3,"3.5",4,5}))</f>
        <v>0</v>
      </c>
      <c r="M48" s="72"/>
      <c r="N48" s="72"/>
      <c r="O48" s="59">
        <f t="shared" si="3"/>
        <v>0</v>
      </c>
      <c r="P48" s="59">
        <f>IF(O48="0","0",LOOKUP(O48,{0,33,40,50,60,70,80},{0,1,2,3,"3.5",4,5}))</f>
        <v>0</v>
      </c>
      <c r="Q48" s="62">
        <v>0</v>
      </c>
      <c r="R48" s="62">
        <v>0</v>
      </c>
      <c r="S48" s="59">
        <f t="shared" si="4"/>
        <v>0</v>
      </c>
      <c r="T48" s="59">
        <f>IF(S48="0","0",LOOKUP(S48,{0,33,40,50,60,70,80},{0,1,2,3,"3.5",4,5}))</f>
        <v>0</v>
      </c>
      <c r="U48" s="62">
        <v>0</v>
      </c>
      <c r="V48" s="62">
        <v>0</v>
      </c>
      <c r="W48" s="59">
        <f t="shared" si="5"/>
        <v>0</v>
      </c>
      <c r="X48" s="59">
        <f>IF(W48="0","0",LOOKUP(W48,{0,33,40,50,60,70,80},{0,1,2,3,"3.5",4,5}))</f>
        <v>0</v>
      </c>
      <c r="Y48" s="62">
        <v>0</v>
      </c>
      <c r="Z48" s="62">
        <v>0</v>
      </c>
      <c r="AA48" s="59">
        <f t="shared" si="6"/>
        <v>0</v>
      </c>
      <c r="AB48" s="59">
        <f>IF(AA48="0","0",LOOKUP(AA48,{0,25,30,37,45,52,60},{0,1,2,3,"3.5",4,5}))</f>
        <v>0</v>
      </c>
      <c r="AC48" s="82" t="s">
        <v>79</v>
      </c>
      <c r="AD48" s="82">
        <f>IF(ISBLANK(AB48)," ",IF(AB48="0","0",LOOKUP(AB48,{0,1,2,3,"3.5",4,5},{0,0,0,1,"1.5",2,3})))</f>
        <v>0</v>
      </c>
      <c r="AE48" s="77">
        <f t="shared" si="7"/>
        <v>0</v>
      </c>
      <c r="AF48" s="82" t="str">
        <f t="shared" si="8"/>
        <v>F</v>
      </c>
      <c r="AG48" s="85" t="str">
        <f t="shared" si="9"/>
        <v>Fail</v>
      </c>
      <c r="AH48" s="15"/>
      <c r="AI48" s="33" t="str">
        <f>IF(F48="0","0",LOOKUP(F48,{0,1,2,3,"3.5",4,5},{"F","D","C","B","A-","A","A+"}))</f>
        <v>F</v>
      </c>
      <c r="AJ48" s="33" t="str">
        <f>IF(H48="0","0",LOOKUP(H48,{0,1,2,3,"3.5",4,5},{"F","D","C","B","A-","A","A+"}))</f>
        <v>F</v>
      </c>
      <c r="AK48" s="33" t="str">
        <f>IF(L48="0","0",LOOKUP(L48,{0,1,2,3,"3.5",4,5},{"F","D","C","B","A-","A","A+"}))</f>
        <v>F</v>
      </c>
      <c r="AL48" s="33" t="str">
        <f>IF(P48="0","0",LOOKUP(P48,{0,1,2,3,"3.5",4,5},{"F","D","C","B","A-","A","A+"}))</f>
        <v>F</v>
      </c>
      <c r="AM48" s="33" t="str">
        <f>IF(T48="0","0",LOOKUP(T48,{0,1,2,3,"3.5",4,5},{"F","D","C","B","A-","A","A+"}))</f>
        <v>F</v>
      </c>
      <c r="AN48" s="33" t="str">
        <f>IF(X48="0","0",LOOKUP(X48,{0,1,2,3,"3.5",4,5},{"F","D","C","B","A-","A","A+"}))</f>
        <v>F</v>
      </c>
      <c r="AO48" s="33" t="str">
        <f>IF(AB48="0","0",LOOKUP(AB48,{0,1,2,3,"3.5",4,5},{"F","D","C","B","A-","A","A+"}))</f>
        <v>F</v>
      </c>
      <c r="AP48" s="52">
        <f t="shared" si="0"/>
        <v>0</v>
      </c>
    </row>
    <row r="49" spans="1:42" ht="20.100000000000001" customHeight="1" x14ac:dyDescent="0.25">
      <c r="A49" s="86">
        <v>2048</v>
      </c>
      <c r="B49" s="87" t="s">
        <v>344</v>
      </c>
      <c r="C49" s="62">
        <v>23</v>
      </c>
      <c r="D49" s="62">
        <v>17</v>
      </c>
      <c r="E49" s="59">
        <f t="shared" si="1"/>
        <v>40</v>
      </c>
      <c r="F49" s="59">
        <f>IF(E49="0","0",LOOKUP(E49,{0,33,40,50,60,70,80},{0,1,2,3,"3.5",4,5}))</f>
        <v>2</v>
      </c>
      <c r="G49" s="59">
        <v>38</v>
      </c>
      <c r="H49" s="59">
        <f>IF(G49="0","0",LOOKUP(G49,{0,33,40,50,60,70,80},{0,1,2,3,"3.5",4,5}))</f>
        <v>1</v>
      </c>
      <c r="I49" s="65">
        <v>11</v>
      </c>
      <c r="J49" s="59">
        <v>17</v>
      </c>
      <c r="K49" s="59">
        <f t="shared" si="2"/>
        <v>0</v>
      </c>
      <c r="L49" s="59">
        <f>IF(K49="0","0",LOOKUP(K49,{0,25,30,37,45,52,60},{0,1,2,3,"3.5",4,5}))</f>
        <v>0</v>
      </c>
      <c r="M49" s="71">
        <v>11</v>
      </c>
      <c r="N49" s="71">
        <v>17</v>
      </c>
      <c r="O49" s="59">
        <f t="shared" si="3"/>
        <v>0</v>
      </c>
      <c r="P49" s="59">
        <f>IF(O49="0","0",LOOKUP(O49,{0,33,40,50,60,70,80},{0,1,2,3,"3.5",4,5}))</f>
        <v>0</v>
      </c>
      <c r="Q49" s="62">
        <v>40</v>
      </c>
      <c r="R49" s="62">
        <v>15</v>
      </c>
      <c r="S49" s="59">
        <f t="shared" si="4"/>
        <v>55</v>
      </c>
      <c r="T49" s="59">
        <f>IF(S49="0","0",LOOKUP(S49,{0,33,40,50,60,70,80},{0,1,2,3,"3.5",4,5}))</f>
        <v>3</v>
      </c>
      <c r="U49" s="62">
        <v>28</v>
      </c>
      <c r="V49" s="62">
        <v>13</v>
      </c>
      <c r="W49" s="59">
        <f t="shared" si="5"/>
        <v>41</v>
      </c>
      <c r="X49" s="59">
        <f>IF(W49="0","0",LOOKUP(W49,{0,33,40,50,60,70,80},{0,1,2,3,"3.5",4,5}))</f>
        <v>2</v>
      </c>
      <c r="Y49" s="62">
        <v>8</v>
      </c>
      <c r="Z49" s="62">
        <v>13</v>
      </c>
      <c r="AA49" s="59">
        <f t="shared" si="6"/>
        <v>0</v>
      </c>
      <c r="AB49" s="59">
        <f>IF(AA49="0","0",LOOKUP(AA49,{0,25,30,37,45,52,60},{0,1,2,3,"3.5",4,5}))</f>
        <v>0</v>
      </c>
      <c r="AC49" s="82" t="s">
        <v>79</v>
      </c>
      <c r="AD49" s="82">
        <f>IF(ISBLANK(AB49)," ",IF(AB49="0","0",LOOKUP(AB49,{0,1,2,3,"3.5",4,5},{0,0,0,1,"1.5",2,3})))</f>
        <v>0</v>
      </c>
      <c r="AE49" s="77">
        <f t="shared" si="7"/>
        <v>0</v>
      </c>
      <c r="AF49" s="82" t="str">
        <f t="shared" si="8"/>
        <v>F</v>
      </c>
      <c r="AG49" s="85" t="str">
        <f t="shared" si="9"/>
        <v>Fail</v>
      </c>
      <c r="AH49" s="15"/>
      <c r="AI49" s="33" t="str">
        <f>IF(F49="0","0",LOOKUP(F49,{0,1,2,3,"3.5",4,5},{"F","D","C","B","A-","A","A+"}))</f>
        <v>C</v>
      </c>
      <c r="AJ49" s="33" t="str">
        <f>IF(H49="0","0",LOOKUP(H49,{0,1,2,3,"3.5",4,5},{"F","D","C","B","A-","A","A+"}))</f>
        <v>D</v>
      </c>
      <c r="AK49" s="33" t="str">
        <f>IF(L49="0","0",LOOKUP(L49,{0,1,2,3,"3.5",4,5},{"F","D","C","B","A-","A","A+"}))</f>
        <v>F</v>
      </c>
      <c r="AL49" s="33" t="str">
        <f>IF(P49="0","0",LOOKUP(P49,{0,1,2,3,"3.5",4,5},{"F","D","C","B","A-","A","A+"}))</f>
        <v>F</v>
      </c>
      <c r="AM49" s="33" t="str">
        <f>IF(T49="0","0",LOOKUP(T49,{0,1,2,3,"3.5",4,5},{"F","D","C","B","A-","A","A+"}))</f>
        <v>B</v>
      </c>
      <c r="AN49" s="33" t="str">
        <f>IF(X49="0","0",LOOKUP(X49,{0,1,2,3,"3.5",4,5},{"F","D","C","B","A-","A","A+"}))</f>
        <v>C</v>
      </c>
      <c r="AO49" s="33" t="str">
        <f>IF(AB49="0","0",LOOKUP(AB49,{0,1,2,3,"3.5",4,5},{"F","D","C","B","A-","A","A+"}))</f>
        <v>F</v>
      </c>
      <c r="AP49" s="52">
        <f t="shared" si="0"/>
        <v>174</v>
      </c>
    </row>
    <row r="50" spans="1:42" ht="20.100000000000001" customHeight="1" x14ac:dyDescent="0.25">
      <c r="A50" s="86">
        <v>2049</v>
      </c>
      <c r="B50" s="87" t="s">
        <v>345</v>
      </c>
      <c r="C50" s="62">
        <v>23</v>
      </c>
      <c r="D50" s="62">
        <v>16</v>
      </c>
      <c r="E50" s="59">
        <f t="shared" si="1"/>
        <v>39</v>
      </c>
      <c r="F50" s="59">
        <f>IF(E50="0","0",LOOKUP(E50,{0,33,40,50,60,70,80},{0,1,2,3,"3.5",4,5}))</f>
        <v>1</v>
      </c>
      <c r="G50" s="59">
        <v>39</v>
      </c>
      <c r="H50" s="59">
        <f>IF(G50="0","0",LOOKUP(G50,{0,33,40,50,60,70,80},{0,1,2,3,"3.5",4,5}))</f>
        <v>1</v>
      </c>
      <c r="I50" s="65">
        <v>11</v>
      </c>
      <c r="J50" s="59">
        <v>16</v>
      </c>
      <c r="K50" s="59">
        <f t="shared" si="2"/>
        <v>0</v>
      </c>
      <c r="L50" s="59">
        <f>IF(K50="0","0",LOOKUP(K50,{0,25,30,37,45,52,60},{0,1,2,3,"3.5",4,5}))</f>
        <v>0</v>
      </c>
      <c r="M50" s="71">
        <v>15</v>
      </c>
      <c r="N50" s="71">
        <v>17</v>
      </c>
      <c r="O50" s="59">
        <f t="shared" si="3"/>
        <v>0</v>
      </c>
      <c r="P50" s="59">
        <f>IF(O50="0","0",LOOKUP(O50,{0,33,40,50,60,70,80},{0,1,2,3,"3.5",4,5}))</f>
        <v>0</v>
      </c>
      <c r="Q50" s="62">
        <v>29</v>
      </c>
      <c r="R50" s="62">
        <v>14</v>
      </c>
      <c r="S50" s="59">
        <f t="shared" si="4"/>
        <v>43</v>
      </c>
      <c r="T50" s="59">
        <f>IF(S50="0","0",LOOKUP(S50,{0,33,40,50,60,70,80},{0,1,2,3,"3.5",4,5}))</f>
        <v>2</v>
      </c>
      <c r="U50" s="62">
        <v>15</v>
      </c>
      <c r="V50" s="62">
        <v>13</v>
      </c>
      <c r="W50" s="59">
        <f t="shared" si="5"/>
        <v>0</v>
      </c>
      <c r="X50" s="59">
        <f>IF(W50="0","0",LOOKUP(W50,{0,33,40,50,60,70,80},{0,1,2,3,"3.5",4,5}))</f>
        <v>0</v>
      </c>
      <c r="Y50" s="62">
        <v>5</v>
      </c>
      <c r="Z50" s="62">
        <v>12</v>
      </c>
      <c r="AA50" s="59">
        <f t="shared" si="6"/>
        <v>0</v>
      </c>
      <c r="AB50" s="59">
        <f>IF(AA50="0","0",LOOKUP(AA50,{0,25,30,37,45,52,60},{0,1,2,3,"3.5",4,5}))</f>
        <v>0</v>
      </c>
      <c r="AC50" s="82" t="s">
        <v>79</v>
      </c>
      <c r="AD50" s="82">
        <f>IF(ISBLANK(AB50)," ",IF(AB50="0","0",LOOKUP(AB50,{0,1,2,3,"3.5",4,5},{0,0,0,1,"1.5",2,3})))</f>
        <v>0</v>
      </c>
      <c r="AE50" s="77">
        <f t="shared" si="7"/>
        <v>0</v>
      </c>
      <c r="AF50" s="82" t="str">
        <f t="shared" si="8"/>
        <v>F</v>
      </c>
      <c r="AG50" s="85" t="str">
        <f t="shared" si="9"/>
        <v>Fail</v>
      </c>
      <c r="AH50" s="15"/>
      <c r="AI50" s="33" t="str">
        <f>IF(F50="0","0",LOOKUP(F50,{0,1,2,3,"3.5",4,5},{"F","D","C","B","A-","A","A+"}))</f>
        <v>D</v>
      </c>
      <c r="AJ50" s="33" t="str">
        <f>IF(H50="0","0",LOOKUP(H50,{0,1,2,3,"3.5",4,5},{"F","D","C","B","A-","A","A+"}))</f>
        <v>D</v>
      </c>
      <c r="AK50" s="33" t="str">
        <f>IF(L50="0","0",LOOKUP(L50,{0,1,2,3,"3.5",4,5},{"F","D","C","B","A-","A","A+"}))</f>
        <v>F</v>
      </c>
      <c r="AL50" s="33" t="str">
        <f>IF(P50="0","0",LOOKUP(P50,{0,1,2,3,"3.5",4,5},{"F","D","C","B","A-","A","A+"}))</f>
        <v>F</v>
      </c>
      <c r="AM50" s="33" t="str">
        <f>IF(T50="0","0",LOOKUP(T50,{0,1,2,3,"3.5",4,5},{"F","D","C","B","A-","A","A+"}))</f>
        <v>C</v>
      </c>
      <c r="AN50" s="33" t="str">
        <f>IF(X50="0","0",LOOKUP(X50,{0,1,2,3,"3.5",4,5},{"F","D","C","B","A-","A","A+"}))</f>
        <v>F</v>
      </c>
      <c r="AO50" s="33" t="str">
        <f>IF(AB50="0","0",LOOKUP(AB50,{0,1,2,3,"3.5",4,5},{"F","D","C","B","A-","A","A+"}))</f>
        <v>F</v>
      </c>
      <c r="AP50" s="52">
        <f t="shared" si="0"/>
        <v>121</v>
      </c>
    </row>
    <row r="51" spans="1:42" ht="20.100000000000001" customHeight="1" x14ac:dyDescent="0.25">
      <c r="A51" s="86">
        <v>2050</v>
      </c>
      <c r="B51" s="87" t="s">
        <v>346</v>
      </c>
      <c r="C51" s="62">
        <v>34</v>
      </c>
      <c r="D51" s="62">
        <v>16</v>
      </c>
      <c r="E51" s="59">
        <f t="shared" si="1"/>
        <v>50</v>
      </c>
      <c r="F51" s="59">
        <f>IF(E51="0","0",LOOKUP(E51,{0,33,40,50,60,70,80},{0,1,2,3,"3.5",4,5}))</f>
        <v>3</v>
      </c>
      <c r="G51" s="59">
        <v>41</v>
      </c>
      <c r="H51" s="59">
        <f>IF(G51="0","0",LOOKUP(G51,{0,33,40,50,60,70,80},{0,1,2,3,"3.5",4,5}))</f>
        <v>2</v>
      </c>
      <c r="I51" s="59">
        <v>17</v>
      </c>
      <c r="J51" s="59">
        <v>15</v>
      </c>
      <c r="K51" s="59">
        <f t="shared" si="2"/>
        <v>32</v>
      </c>
      <c r="L51" s="59">
        <f>IF(K51="0","0",LOOKUP(K51,{0,25,30,37,45,52,60},{0,1,2,3,"3.5",4,5}))</f>
        <v>2</v>
      </c>
      <c r="M51" s="71">
        <v>11</v>
      </c>
      <c r="N51" s="71">
        <v>11</v>
      </c>
      <c r="O51" s="59">
        <f t="shared" si="3"/>
        <v>0</v>
      </c>
      <c r="P51" s="59">
        <f>IF(O51="0","0",LOOKUP(O51,{0,33,40,50,60,70,80},{0,1,2,3,"3.5",4,5}))</f>
        <v>0</v>
      </c>
      <c r="Q51" s="62">
        <v>0</v>
      </c>
      <c r="R51" s="62">
        <v>0</v>
      </c>
      <c r="S51" s="59">
        <f t="shared" si="4"/>
        <v>0</v>
      </c>
      <c r="T51" s="59">
        <f>IF(S51="0","0",LOOKUP(S51,{0,33,40,50,60,70,80},{0,1,2,3,"3.5",4,5}))</f>
        <v>0</v>
      </c>
      <c r="U51" s="62">
        <v>0</v>
      </c>
      <c r="V51" s="62">
        <v>0</v>
      </c>
      <c r="W51" s="59">
        <f t="shared" si="5"/>
        <v>0</v>
      </c>
      <c r="X51" s="59">
        <f>IF(W51="0","0",LOOKUP(W51,{0,33,40,50,60,70,80},{0,1,2,3,"3.5",4,5}))</f>
        <v>0</v>
      </c>
      <c r="Y51" s="62">
        <v>0</v>
      </c>
      <c r="Z51" s="62">
        <v>0</v>
      </c>
      <c r="AA51" s="59">
        <f t="shared" si="6"/>
        <v>0</v>
      </c>
      <c r="AB51" s="59">
        <f>IF(AA51="0","0",LOOKUP(AA51,{0,25,30,37,45,52,60},{0,1,2,3,"3.5",4,5}))</f>
        <v>0</v>
      </c>
      <c r="AC51" s="82" t="s">
        <v>79</v>
      </c>
      <c r="AD51" s="82">
        <f>IF(ISBLANK(AB51)," ",IF(AB51="0","0",LOOKUP(AB51,{0,1,2,3,"3.5",4,5},{0,0,0,1,"1.5",2,3})))</f>
        <v>0</v>
      </c>
      <c r="AE51" s="77">
        <f t="shared" si="7"/>
        <v>0</v>
      </c>
      <c r="AF51" s="82" t="str">
        <f t="shared" si="8"/>
        <v>F</v>
      </c>
      <c r="AG51" s="85" t="str">
        <f t="shared" si="9"/>
        <v>Fail</v>
      </c>
      <c r="AH51" s="15"/>
      <c r="AI51" s="33" t="str">
        <f>IF(F51="0","0",LOOKUP(F51,{0,1,2,3,"3.5",4,5},{"F","D","C","B","A-","A","A+"}))</f>
        <v>B</v>
      </c>
      <c r="AJ51" s="33" t="str">
        <f>IF(H51="0","0",LOOKUP(H51,{0,1,2,3,"3.5",4,5},{"F","D","C","B","A-","A","A+"}))</f>
        <v>C</v>
      </c>
      <c r="AK51" s="33" t="str">
        <f>IF(L51="0","0",LOOKUP(L51,{0,1,2,3,"3.5",4,5},{"F","D","C","B","A-","A","A+"}))</f>
        <v>C</v>
      </c>
      <c r="AL51" s="33" t="str">
        <f>IF(P51="0","0",LOOKUP(P51,{0,1,2,3,"3.5",4,5},{"F","D","C","B","A-","A","A+"}))</f>
        <v>F</v>
      </c>
      <c r="AM51" s="33" t="str">
        <f>IF(T51="0","0",LOOKUP(T51,{0,1,2,3,"3.5",4,5},{"F","D","C","B","A-","A","A+"}))</f>
        <v>F</v>
      </c>
      <c r="AN51" s="33" t="str">
        <f>IF(X51="0","0",LOOKUP(X51,{0,1,2,3,"3.5",4,5},{"F","D","C","B","A-","A","A+"}))</f>
        <v>F</v>
      </c>
      <c r="AO51" s="33" t="str">
        <f>IF(AB51="0","0",LOOKUP(AB51,{0,1,2,3,"3.5",4,5},{"F","D","C","B","A-","A","A+"}))</f>
        <v>F</v>
      </c>
      <c r="AP51" s="52">
        <f t="shared" si="0"/>
        <v>123</v>
      </c>
    </row>
    <row r="52" spans="1:42" ht="20.100000000000001" customHeight="1" x14ac:dyDescent="0.25">
      <c r="A52" s="86">
        <v>2052</v>
      </c>
      <c r="B52" s="87" t="s">
        <v>347</v>
      </c>
      <c r="C52" s="62">
        <v>49</v>
      </c>
      <c r="D52" s="62">
        <v>26</v>
      </c>
      <c r="E52" s="59">
        <f t="shared" si="1"/>
        <v>75</v>
      </c>
      <c r="F52" s="59">
        <f>IF(E52="0","0",LOOKUP(E52,{0,33,40,50,60,70,80},{0,1,2,3,"3.5",4,5}))</f>
        <v>4</v>
      </c>
      <c r="G52" s="59">
        <v>53</v>
      </c>
      <c r="H52" s="59">
        <f>IF(G52="0","0",LOOKUP(G52,{0,33,40,50,60,70,80},{0,1,2,3,"3.5",4,5}))</f>
        <v>3</v>
      </c>
      <c r="I52" s="59">
        <v>28</v>
      </c>
      <c r="J52" s="59">
        <v>16</v>
      </c>
      <c r="K52" s="59">
        <f t="shared" si="2"/>
        <v>44</v>
      </c>
      <c r="L52" s="59">
        <f>IF(K52="0","0",LOOKUP(K52,{0,25,30,37,45,52,60},{0,1,2,3,"3.5",4,5}))</f>
        <v>3</v>
      </c>
      <c r="M52" s="71">
        <v>24</v>
      </c>
      <c r="N52" s="71">
        <v>15</v>
      </c>
      <c r="O52" s="59">
        <f t="shared" si="3"/>
        <v>39</v>
      </c>
      <c r="P52" s="59">
        <f>IF(O52="0","0",LOOKUP(O52,{0,33,40,50,60,70,80},{0,1,2,3,"3.5",4,5}))</f>
        <v>1</v>
      </c>
      <c r="Q52" s="62">
        <v>46</v>
      </c>
      <c r="R52" s="62">
        <v>18</v>
      </c>
      <c r="S52" s="59">
        <f t="shared" si="4"/>
        <v>64</v>
      </c>
      <c r="T52" s="59" t="str">
        <f>IF(S52="0","0",LOOKUP(S52,{0,33,40,50,60,70,80},{0,1,2,3,"3.5",4,5}))</f>
        <v>3.5</v>
      </c>
      <c r="U52" s="62">
        <v>46</v>
      </c>
      <c r="V52" s="62">
        <v>21</v>
      </c>
      <c r="W52" s="59">
        <f t="shared" si="5"/>
        <v>67</v>
      </c>
      <c r="X52" s="59" t="str">
        <f>IF(W52="0","0",LOOKUP(W52,{0,33,40,50,60,70,80},{0,1,2,3,"3.5",4,5}))</f>
        <v>3.5</v>
      </c>
      <c r="Y52" s="62">
        <v>39</v>
      </c>
      <c r="Z52" s="62">
        <v>19</v>
      </c>
      <c r="AA52" s="59">
        <f t="shared" si="6"/>
        <v>58</v>
      </c>
      <c r="AB52" s="59">
        <f>IF(AA52="0","0",LOOKUP(AA52,{0,25,30,37,45,52,60},{0,1,2,3,"3.5",4,5}))</f>
        <v>4</v>
      </c>
      <c r="AC52" s="82" t="s">
        <v>79</v>
      </c>
      <c r="AD52" s="82">
        <f>IF(ISBLANK(AB52)," ",IF(AB52="0","0",LOOKUP(AB52,{0,1,2,3,"3.5",4,5},{0,0,0,1,"1.5",2,3})))</f>
        <v>2</v>
      </c>
      <c r="AE52" s="77">
        <f t="shared" si="7"/>
        <v>3.3333333333333335</v>
      </c>
      <c r="AF52" s="82" t="str">
        <f t="shared" si="8"/>
        <v>B</v>
      </c>
      <c r="AG52" s="85" t="str">
        <f t="shared" si="9"/>
        <v>Average Result</v>
      </c>
      <c r="AH52" s="15"/>
      <c r="AI52" s="33" t="str">
        <f>IF(F52="0","0",LOOKUP(F52,{0,1,2,3,"3.5",4,5},{"F","D","C","B","A-","A","A+"}))</f>
        <v>A</v>
      </c>
      <c r="AJ52" s="33" t="str">
        <f>IF(H52="0","0",LOOKUP(H52,{0,1,2,3,"3.5",4,5},{"F","D","C","B","A-","A","A+"}))</f>
        <v>B</v>
      </c>
      <c r="AK52" s="33" t="str">
        <f>IF(L52="0","0",LOOKUP(L52,{0,1,2,3,"3.5",4,5},{"F","D","C","B","A-","A","A+"}))</f>
        <v>B</v>
      </c>
      <c r="AL52" s="33" t="str">
        <f>IF(P52="0","0",LOOKUP(P52,{0,1,2,3,"3.5",4,5},{"F","D","C","B","A-","A","A+"}))</f>
        <v>D</v>
      </c>
      <c r="AM52" s="33" t="str">
        <f>IF(T52="0","0",LOOKUP(T52,{0,1,2,3,"3.5",4,5},{"F","D","C","B","A-","A","A+"}))</f>
        <v>A-</v>
      </c>
      <c r="AN52" s="33" t="str">
        <f>IF(X52="0","0",LOOKUP(X52,{0,1,2,3,"3.5",4,5},{"F","D","C","B","A-","A","A+"}))</f>
        <v>A-</v>
      </c>
      <c r="AO52" s="33" t="str">
        <f>IF(AB52="0","0",LOOKUP(AB52,{0,1,2,3,"3.5",4,5},{"F","D","C","B","A-","A","A+"}))</f>
        <v>A</v>
      </c>
      <c r="AP52" s="52">
        <f t="shared" si="0"/>
        <v>400</v>
      </c>
    </row>
    <row r="53" spans="1:42" ht="20.100000000000001" customHeight="1" x14ac:dyDescent="0.25">
      <c r="A53" s="86">
        <v>2053</v>
      </c>
      <c r="B53" s="87" t="s">
        <v>348</v>
      </c>
      <c r="C53" s="62">
        <v>34</v>
      </c>
      <c r="D53" s="62">
        <v>17</v>
      </c>
      <c r="E53" s="59">
        <f t="shared" si="1"/>
        <v>51</v>
      </c>
      <c r="F53" s="59">
        <f>IF(E53="0","0",LOOKUP(E53,{0,33,40,50,60,70,80},{0,1,2,3,"3.5",4,5}))</f>
        <v>3</v>
      </c>
      <c r="G53" s="59">
        <v>59</v>
      </c>
      <c r="H53" s="59">
        <f>IF(G53="0","0",LOOKUP(G53,{0,33,40,50,60,70,80},{0,1,2,3,"3.5",4,5}))</f>
        <v>3</v>
      </c>
      <c r="I53" s="65">
        <v>20</v>
      </c>
      <c r="J53" s="59">
        <v>14</v>
      </c>
      <c r="K53" s="59">
        <f t="shared" si="2"/>
        <v>34</v>
      </c>
      <c r="L53" s="59">
        <f>IF(K53="0","0",LOOKUP(K53,{0,25,30,37,45,52,60},{0,1,2,3,"3.5",4,5}))</f>
        <v>2</v>
      </c>
      <c r="M53" s="71">
        <v>24</v>
      </c>
      <c r="N53" s="71">
        <v>18</v>
      </c>
      <c r="O53" s="59">
        <f t="shared" si="3"/>
        <v>42</v>
      </c>
      <c r="P53" s="59">
        <f>IF(O53="0","0",LOOKUP(O53,{0,33,40,50,60,70,80},{0,1,2,3,"3.5",4,5}))</f>
        <v>2</v>
      </c>
      <c r="Q53" s="62">
        <v>0</v>
      </c>
      <c r="R53" s="62">
        <v>0</v>
      </c>
      <c r="S53" s="59">
        <f t="shared" si="4"/>
        <v>0</v>
      </c>
      <c r="T53" s="59">
        <f>IF(S53="0","0",LOOKUP(S53,{0,33,40,50,60,70,80},{0,1,2,3,"3.5",4,5}))</f>
        <v>0</v>
      </c>
      <c r="U53" s="62">
        <v>18</v>
      </c>
      <c r="V53" s="62">
        <v>9</v>
      </c>
      <c r="W53" s="59">
        <f t="shared" si="5"/>
        <v>0</v>
      </c>
      <c r="X53" s="59">
        <f>IF(W53="0","0",LOOKUP(W53,{0,33,40,50,60,70,80},{0,1,2,3,"3.5",4,5}))</f>
        <v>0</v>
      </c>
      <c r="Y53" s="62">
        <v>0</v>
      </c>
      <c r="Z53" s="62">
        <v>0</v>
      </c>
      <c r="AA53" s="59">
        <f t="shared" si="6"/>
        <v>0</v>
      </c>
      <c r="AB53" s="59">
        <f>IF(AA53="0","0",LOOKUP(AA53,{0,25,30,37,45,52,60},{0,1,2,3,"3.5",4,5}))</f>
        <v>0</v>
      </c>
      <c r="AC53" s="82" t="s">
        <v>79</v>
      </c>
      <c r="AD53" s="82">
        <f>IF(ISBLANK(AB53)," ",IF(AB53="0","0",LOOKUP(AB53,{0,1,2,3,"3.5",4,5},{0,0,0,1,"1.5",2,3})))</f>
        <v>0</v>
      </c>
      <c r="AE53" s="77">
        <f t="shared" si="7"/>
        <v>0</v>
      </c>
      <c r="AF53" s="82" t="str">
        <f t="shared" si="8"/>
        <v>F</v>
      </c>
      <c r="AG53" s="85" t="str">
        <f t="shared" si="9"/>
        <v>Fail</v>
      </c>
      <c r="AH53" s="15"/>
      <c r="AI53" s="33" t="str">
        <f>IF(F53="0","0",LOOKUP(F53,{0,1,2,3,"3.5",4,5},{"F","D","C","B","A-","A","A+"}))</f>
        <v>B</v>
      </c>
      <c r="AJ53" s="33" t="str">
        <f>IF(H53="0","0",LOOKUP(H53,{0,1,2,3,"3.5",4,5},{"F","D","C","B","A-","A","A+"}))</f>
        <v>B</v>
      </c>
      <c r="AK53" s="33" t="str">
        <f>IF(L53="0","0",LOOKUP(L53,{0,1,2,3,"3.5",4,5},{"F","D","C","B","A-","A","A+"}))</f>
        <v>C</v>
      </c>
      <c r="AL53" s="33" t="str">
        <f>IF(P53="0","0",LOOKUP(P53,{0,1,2,3,"3.5",4,5},{"F","D","C","B","A-","A","A+"}))</f>
        <v>C</v>
      </c>
      <c r="AM53" s="33" t="str">
        <f>IF(T53="0","0",LOOKUP(T53,{0,1,2,3,"3.5",4,5},{"F","D","C","B","A-","A","A+"}))</f>
        <v>F</v>
      </c>
      <c r="AN53" s="33" t="str">
        <f>IF(X53="0","0",LOOKUP(X53,{0,1,2,3,"3.5",4,5},{"F","D","C","B","A-","A","A+"}))</f>
        <v>F</v>
      </c>
      <c r="AO53" s="33" t="str">
        <f>IF(AB53="0","0",LOOKUP(AB53,{0,1,2,3,"3.5",4,5},{"F","D","C","B","A-","A","A+"}))</f>
        <v>F</v>
      </c>
      <c r="AP53" s="52">
        <f t="shared" si="0"/>
        <v>186</v>
      </c>
    </row>
    <row r="54" spans="1:42" ht="20.100000000000001" customHeight="1" x14ac:dyDescent="0.25">
      <c r="A54" s="86">
        <v>2054</v>
      </c>
      <c r="B54" s="87" t="s">
        <v>349</v>
      </c>
      <c r="C54" s="62">
        <v>43</v>
      </c>
      <c r="D54" s="62">
        <v>21</v>
      </c>
      <c r="E54" s="59">
        <f t="shared" si="1"/>
        <v>64</v>
      </c>
      <c r="F54" s="59" t="str">
        <f>IF(E54="0","0",LOOKUP(E54,{0,33,40,50,60,70,80},{0,1,2,3,"3.5",4,5}))</f>
        <v>3.5</v>
      </c>
      <c r="G54" s="59">
        <v>56</v>
      </c>
      <c r="H54" s="59">
        <f>IF(G54="0","0",LOOKUP(G54,{0,33,40,50,60,70,80},{0,1,2,3,"3.5",4,5}))</f>
        <v>3</v>
      </c>
      <c r="I54" s="65">
        <v>30</v>
      </c>
      <c r="J54" s="59">
        <v>18</v>
      </c>
      <c r="K54" s="59">
        <f t="shared" si="2"/>
        <v>48</v>
      </c>
      <c r="L54" s="59" t="str">
        <f>IF(K54="0","0",LOOKUP(K54,{0,25,30,37,45,52,60},{0,1,2,3,"3.5",4,5}))</f>
        <v>3.5</v>
      </c>
      <c r="M54" s="71">
        <v>26</v>
      </c>
      <c r="N54" s="71">
        <v>18</v>
      </c>
      <c r="O54" s="59">
        <f t="shared" si="3"/>
        <v>44</v>
      </c>
      <c r="P54" s="59">
        <f>IF(O54="0","0",LOOKUP(O54,{0,33,40,50,60,70,80},{0,1,2,3,"3.5",4,5}))</f>
        <v>2</v>
      </c>
      <c r="Q54" s="62">
        <v>47</v>
      </c>
      <c r="R54" s="62">
        <v>25</v>
      </c>
      <c r="S54" s="59">
        <f t="shared" si="4"/>
        <v>72</v>
      </c>
      <c r="T54" s="59">
        <f>IF(S54="0","0",LOOKUP(S54,{0,33,40,50,60,70,80},{0,1,2,3,"3.5",4,5}))</f>
        <v>4</v>
      </c>
      <c r="U54" s="62">
        <v>47</v>
      </c>
      <c r="V54" s="62">
        <v>23</v>
      </c>
      <c r="W54" s="59">
        <f t="shared" si="5"/>
        <v>70</v>
      </c>
      <c r="X54" s="59">
        <f>IF(W54="0","0",LOOKUP(W54,{0,33,40,50,60,70,80},{0,1,2,3,"3.5",4,5}))</f>
        <v>4</v>
      </c>
      <c r="Y54" s="62">
        <v>34</v>
      </c>
      <c r="Z54" s="62">
        <v>21</v>
      </c>
      <c r="AA54" s="59">
        <f t="shared" si="6"/>
        <v>55</v>
      </c>
      <c r="AB54" s="59">
        <f>IF(AA54="0","0",LOOKUP(AA54,{0,25,30,37,45,52,60},{0,1,2,3,"3.5",4,5}))</f>
        <v>4</v>
      </c>
      <c r="AC54" s="82" t="s">
        <v>79</v>
      </c>
      <c r="AD54" s="82">
        <f>IF(ISBLANK(AB54)," ",IF(AB54="0","0",LOOKUP(AB54,{0,1,2,3,"3.5",4,5},{0,0,0,1,"1.5",2,3})))</f>
        <v>2</v>
      </c>
      <c r="AE54" s="77">
        <f t="shared" si="7"/>
        <v>3.6666666666666665</v>
      </c>
      <c r="AF54" s="82" t="str">
        <f t="shared" si="8"/>
        <v>A-</v>
      </c>
      <c r="AG54" s="85" t="str">
        <f t="shared" si="9"/>
        <v>Good Result</v>
      </c>
      <c r="AH54" s="15"/>
      <c r="AI54" s="33" t="str">
        <f>IF(F54="0","0",LOOKUP(F54,{0,1,2,3,"3.5",4,5},{"F","D","C","B","A-","A","A+"}))</f>
        <v>A-</v>
      </c>
      <c r="AJ54" s="33" t="str">
        <f>IF(H54="0","0",LOOKUP(H54,{0,1,2,3,"3.5",4,5},{"F","D","C","B","A-","A","A+"}))</f>
        <v>B</v>
      </c>
      <c r="AK54" s="33" t="str">
        <f>IF(L54="0","0",LOOKUP(L54,{0,1,2,3,"3.5",4,5},{"F","D","C","B","A-","A","A+"}))</f>
        <v>A-</v>
      </c>
      <c r="AL54" s="33" t="str">
        <f>IF(P54="0","0",LOOKUP(P54,{0,1,2,3,"3.5",4,5},{"F","D","C","B","A-","A","A+"}))</f>
        <v>C</v>
      </c>
      <c r="AM54" s="33" t="str">
        <f>IF(T54="0","0",LOOKUP(T54,{0,1,2,3,"3.5",4,5},{"F","D","C","B","A-","A","A+"}))</f>
        <v>A</v>
      </c>
      <c r="AN54" s="33" t="str">
        <f>IF(X54="0","0",LOOKUP(X54,{0,1,2,3,"3.5",4,5},{"F","D","C","B","A-","A","A+"}))</f>
        <v>A</v>
      </c>
      <c r="AO54" s="33" t="str">
        <f>IF(AB54="0","0",LOOKUP(AB54,{0,1,2,3,"3.5",4,5},{"F","D","C","B","A-","A","A+"}))</f>
        <v>A</v>
      </c>
      <c r="AP54" s="52">
        <f t="shared" si="0"/>
        <v>409</v>
      </c>
    </row>
    <row r="55" spans="1:42" ht="20.100000000000001" customHeight="1" x14ac:dyDescent="0.25">
      <c r="A55" s="86">
        <v>2055</v>
      </c>
      <c r="B55" s="87" t="s">
        <v>350</v>
      </c>
      <c r="C55" s="62">
        <v>46</v>
      </c>
      <c r="D55" s="62">
        <v>23</v>
      </c>
      <c r="E55" s="59">
        <f t="shared" si="1"/>
        <v>69</v>
      </c>
      <c r="F55" s="59" t="str">
        <f>IF(E55="0","0",LOOKUP(E55,{0,33,40,50,60,70,80},{0,1,2,3,"3.5",4,5}))</f>
        <v>3.5</v>
      </c>
      <c r="G55" s="59">
        <v>64</v>
      </c>
      <c r="H55" s="59" t="str">
        <f>IF(G55="0","0",LOOKUP(G55,{0,33,40,50,60,70,80},{0,1,2,3,"3.5",4,5}))</f>
        <v>3.5</v>
      </c>
      <c r="I55" s="65">
        <v>26</v>
      </c>
      <c r="J55" s="59">
        <v>13</v>
      </c>
      <c r="K55" s="59">
        <f t="shared" si="2"/>
        <v>39</v>
      </c>
      <c r="L55" s="59">
        <f>IF(K55="0","0",LOOKUP(K55,{0,25,30,37,45,52,60},{0,1,2,3,"3.5",4,5}))</f>
        <v>3</v>
      </c>
      <c r="M55" s="71">
        <v>35</v>
      </c>
      <c r="N55" s="71">
        <v>19</v>
      </c>
      <c r="O55" s="59">
        <f t="shared" si="3"/>
        <v>54</v>
      </c>
      <c r="P55" s="59">
        <f>IF(O55="0","0",LOOKUP(O55,{0,33,40,50,60,70,80},{0,1,2,3,"3.5",4,5}))</f>
        <v>3</v>
      </c>
      <c r="Q55" s="62">
        <v>49</v>
      </c>
      <c r="R55" s="62">
        <v>21</v>
      </c>
      <c r="S55" s="59">
        <f t="shared" si="4"/>
        <v>70</v>
      </c>
      <c r="T55" s="59">
        <f>IF(S55="0","0",LOOKUP(S55,{0,33,40,50,60,70,80},{0,1,2,3,"3.5",4,5}))</f>
        <v>4</v>
      </c>
      <c r="U55" s="62">
        <v>46</v>
      </c>
      <c r="V55" s="62">
        <v>26</v>
      </c>
      <c r="W55" s="59">
        <f t="shared" si="5"/>
        <v>72</v>
      </c>
      <c r="X55" s="59">
        <f>IF(W55="0","0",LOOKUP(W55,{0,33,40,50,60,70,80},{0,1,2,3,"3.5",4,5}))</f>
        <v>4</v>
      </c>
      <c r="Y55" s="62">
        <v>22</v>
      </c>
      <c r="Z55" s="62">
        <v>18</v>
      </c>
      <c r="AA55" s="59">
        <f t="shared" si="6"/>
        <v>40</v>
      </c>
      <c r="AB55" s="59">
        <f>IF(AA55="0","0",LOOKUP(AA55,{0,25,30,37,45,52,60},{0,1,2,3,"3.5",4,5}))</f>
        <v>3</v>
      </c>
      <c r="AC55" s="82" t="s">
        <v>79</v>
      </c>
      <c r="AD55" s="82">
        <f>IF(ISBLANK(AB55)," ",IF(AB55="0","0",LOOKUP(AB55,{0,1,2,3,"3.5",4,5},{0,0,0,1,"1.5",2,3})))</f>
        <v>1</v>
      </c>
      <c r="AE55" s="77">
        <f t="shared" si="7"/>
        <v>3.6666666666666665</v>
      </c>
      <c r="AF55" s="82" t="str">
        <f t="shared" si="8"/>
        <v>A-</v>
      </c>
      <c r="AG55" s="85" t="str">
        <f t="shared" si="9"/>
        <v>Good Result</v>
      </c>
      <c r="AH55" s="15"/>
      <c r="AI55" s="33" t="str">
        <f>IF(F55="0","0",LOOKUP(F55,{0,1,2,3,"3.5",4,5},{"F","D","C","B","A-","A","A+"}))</f>
        <v>A-</v>
      </c>
      <c r="AJ55" s="33" t="str">
        <f>IF(H55="0","0",LOOKUP(H55,{0,1,2,3,"3.5",4,5},{"F","D","C","B","A-","A","A+"}))</f>
        <v>A-</v>
      </c>
      <c r="AK55" s="33" t="str">
        <f>IF(L55="0","0",LOOKUP(L55,{0,1,2,3,"3.5",4,5},{"F","D","C","B","A-","A","A+"}))</f>
        <v>B</v>
      </c>
      <c r="AL55" s="33" t="str">
        <f>IF(P55="0","0",LOOKUP(P55,{0,1,2,3,"3.5",4,5},{"F","D","C","B","A-","A","A+"}))</f>
        <v>B</v>
      </c>
      <c r="AM55" s="33" t="str">
        <f>IF(T55="0","0",LOOKUP(T55,{0,1,2,3,"3.5",4,5},{"F","D","C","B","A-","A","A+"}))</f>
        <v>A</v>
      </c>
      <c r="AN55" s="33" t="str">
        <f>IF(X55="0","0",LOOKUP(X55,{0,1,2,3,"3.5",4,5},{"F","D","C","B","A-","A","A+"}))</f>
        <v>A</v>
      </c>
      <c r="AO55" s="33" t="str">
        <f>IF(AB55="0","0",LOOKUP(AB55,{0,1,2,3,"3.5",4,5},{"F","D","C","B","A-","A","A+"}))</f>
        <v>B</v>
      </c>
      <c r="AP55" s="52">
        <f t="shared" si="0"/>
        <v>408</v>
      </c>
    </row>
    <row r="56" spans="1:42" ht="20.100000000000001" customHeight="1" x14ac:dyDescent="0.25">
      <c r="A56" s="86">
        <v>2056</v>
      </c>
      <c r="B56" s="87" t="s">
        <v>351</v>
      </c>
      <c r="C56" s="62">
        <v>34</v>
      </c>
      <c r="D56" s="62">
        <v>23</v>
      </c>
      <c r="E56" s="59">
        <f t="shared" si="1"/>
        <v>57</v>
      </c>
      <c r="F56" s="59">
        <f>IF(E56="0","0",LOOKUP(E56,{0,33,40,50,60,70,80},{0,1,2,3,"3.5",4,5}))</f>
        <v>3</v>
      </c>
      <c r="G56" s="59">
        <v>56</v>
      </c>
      <c r="H56" s="59">
        <f>IF(G56="0","0",LOOKUP(G56,{0,33,40,50,60,70,80},{0,1,2,3,"3.5",4,5}))</f>
        <v>3</v>
      </c>
      <c r="I56" s="65">
        <v>20</v>
      </c>
      <c r="J56" s="59">
        <v>17</v>
      </c>
      <c r="K56" s="59">
        <f t="shared" si="2"/>
        <v>37</v>
      </c>
      <c r="L56" s="59">
        <f>IF(K56="0","0",LOOKUP(K56,{0,25,30,37,45,52,60},{0,1,2,3,"3.5",4,5}))</f>
        <v>3</v>
      </c>
      <c r="M56" s="71">
        <v>21</v>
      </c>
      <c r="N56" s="71">
        <v>18</v>
      </c>
      <c r="O56" s="59">
        <f t="shared" si="3"/>
        <v>39</v>
      </c>
      <c r="P56" s="59">
        <f>IF(O56="0","0",LOOKUP(O56,{0,33,40,50,60,70,80},{0,1,2,3,"3.5",4,5}))</f>
        <v>1</v>
      </c>
      <c r="Q56" s="62">
        <v>40</v>
      </c>
      <c r="R56" s="62">
        <v>19</v>
      </c>
      <c r="S56" s="59">
        <f t="shared" si="4"/>
        <v>59</v>
      </c>
      <c r="T56" s="59">
        <f>IF(S56="0","0",LOOKUP(S56,{0,33,40,50,60,70,80},{0,1,2,3,"3.5",4,5}))</f>
        <v>3</v>
      </c>
      <c r="U56" s="62">
        <v>29</v>
      </c>
      <c r="V56" s="62">
        <v>11</v>
      </c>
      <c r="W56" s="59">
        <f t="shared" si="5"/>
        <v>40</v>
      </c>
      <c r="X56" s="59">
        <f>IF(W56="0","0",LOOKUP(W56,{0,33,40,50,60,70,80},{0,1,2,3,"3.5",4,5}))</f>
        <v>2</v>
      </c>
      <c r="Y56" s="62">
        <v>17</v>
      </c>
      <c r="Z56" s="62">
        <v>12</v>
      </c>
      <c r="AA56" s="59">
        <f t="shared" si="6"/>
        <v>29</v>
      </c>
      <c r="AB56" s="59">
        <f>IF(AA56="0","0",LOOKUP(AA56,{0,25,30,37,45,52,60},{0,1,2,3,"3.5",4,5}))</f>
        <v>1</v>
      </c>
      <c r="AC56" s="82" t="s">
        <v>79</v>
      </c>
      <c r="AD56" s="82">
        <f>IF(ISBLANK(AB56)," ",IF(AB56="0","0",LOOKUP(AB56,{0,1,2,3,"3.5",4,5},{0,0,0,1,"1.5",2,3})))</f>
        <v>0</v>
      </c>
      <c r="AE56" s="77">
        <f t="shared" si="7"/>
        <v>2.5</v>
      </c>
      <c r="AF56" s="82" t="str">
        <f t="shared" si="8"/>
        <v>C</v>
      </c>
      <c r="AG56" s="85" t="str">
        <f t="shared" si="9"/>
        <v>Bellow Average Result</v>
      </c>
      <c r="AH56" s="15"/>
      <c r="AI56" s="33" t="str">
        <f>IF(F56="0","0",LOOKUP(F56,{0,1,2,3,"3.5",4,5},{"F","D","C","B","A-","A","A+"}))</f>
        <v>B</v>
      </c>
      <c r="AJ56" s="33" t="str">
        <f>IF(H56="0","0",LOOKUP(H56,{0,1,2,3,"3.5",4,5},{"F","D","C","B","A-","A","A+"}))</f>
        <v>B</v>
      </c>
      <c r="AK56" s="33" t="str">
        <f>IF(L56="0","0",LOOKUP(L56,{0,1,2,3,"3.5",4,5},{"F","D","C","B","A-","A","A+"}))</f>
        <v>B</v>
      </c>
      <c r="AL56" s="33" t="str">
        <f>IF(P56="0","0",LOOKUP(P56,{0,1,2,3,"3.5",4,5},{"F","D","C","B","A-","A","A+"}))</f>
        <v>D</v>
      </c>
      <c r="AM56" s="33" t="str">
        <f>IF(T56="0","0",LOOKUP(T56,{0,1,2,3,"3.5",4,5},{"F","D","C","B","A-","A","A+"}))</f>
        <v>B</v>
      </c>
      <c r="AN56" s="33" t="str">
        <f>IF(X56="0","0",LOOKUP(X56,{0,1,2,3,"3.5",4,5},{"F","D","C","B","A-","A","A+"}))</f>
        <v>C</v>
      </c>
      <c r="AO56" s="33" t="str">
        <f>IF(AB56="0","0",LOOKUP(AB56,{0,1,2,3,"3.5",4,5},{"F","D","C","B","A-","A","A+"}))</f>
        <v>D</v>
      </c>
      <c r="AP56" s="52">
        <f t="shared" si="0"/>
        <v>317</v>
      </c>
    </row>
    <row r="57" spans="1:42" ht="20.100000000000001" customHeight="1" x14ac:dyDescent="0.25">
      <c r="A57" s="86">
        <v>2057</v>
      </c>
      <c r="B57" s="87" t="s">
        <v>352</v>
      </c>
      <c r="C57" s="62">
        <v>39</v>
      </c>
      <c r="D57" s="62">
        <v>21</v>
      </c>
      <c r="E57" s="59">
        <f t="shared" si="1"/>
        <v>60</v>
      </c>
      <c r="F57" s="59" t="str">
        <f>IF(E57="0","0",LOOKUP(E57,{0,33,40,50,60,70,80},{0,1,2,3,"3.5",4,5}))</f>
        <v>3.5</v>
      </c>
      <c r="G57" s="59">
        <v>50</v>
      </c>
      <c r="H57" s="59">
        <f>IF(G57="0","0",LOOKUP(G57,{0,33,40,50,60,70,80},{0,1,2,3,"3.5",4,5}))</f>
        <v>3</v>
      </c>
      <c r="I57" s="65">
        <v>17</v>
      </c>
      <c r="J57" s="59">
        <v>18</v>
      </c>
      <c r="K57" s="59">
        <f t="shared" si="2"/>
        <v>35</v>
      </c>
      <c r="L57" s="59">
        <f>IF(K57="0","0",LOOKUP(K57,{0,25,30,37,45,52,60},{0,1,2,3,"3.5",4,5}))</f>
        <v>2</v>
      </c>
      <c r="M57" s="71">
        <v>22</v>
      </c>
      <c r="N57" s="71">
        <v>17</v>
      </c>
      <c r="O57" s="59">
        <f t="shared" si="3"/>
        <v>39</v>
      </c>
      <c r="P57" s="59">
        <f>IF(O57="0","0",LOOKUP(O57,{0,33,40,50,60,70,80},{0,1,2,3,"3.5",4,5}))</f>
        <v>1</v>
      </c>
      <c r="Q57" s="62">
        <v>45</v>
      </c>
      <c r="R57" s="62">
        <v>18</v>
      </c>
      <c r="S57" s="59">
        <f t="shared" si="4"/>
        <v>63</v>
      </c>
      <c r="T57" s="59" t="str">
        <f>IF(S57="0","0",LOOKUP(S57,{0,33,40,50,60,70,80},{0,1,2,3,"3.5",4,5}))</f>
        <v>3.5</v>
      </c>
      <c r="U57" s="62">
        <v>30</v>
      </c>
      <c r="V57" s="62">
        <v>20</v>
      </c>
      <c r="W57" s="59">
        <f t="shared" si="5"/>
        <v>50</v>
      </c>
      <c r="X57" s="59">
        <f>IF(W57="0","0",LOOKUP(W57,{0,33,40,50,60,70,80},{0,1,2,3,"3.5",4,5}))</f>
        <v>3</v>
      </c>
      <c r="Y57" s="62">
        <v>14</v>
      </c>
      <c r="Z57" s="62">
        <v>12</v>
      </c>
      <c r="AA57" s="59">
        <f t="shared" si="6"/>
        <v>26</v>
      </c>
      <c r="AB57" s="59">
        <f>IF(AA57="0","0",LOOKUP(AA57,{0,25,30,37,45,52,60},{0,1,2,3,"3.5",4,5}))</f>
        <v>1</v>
      </c>
      <c r="AC57" s="82" t="s">
        <v>79</v>
      </c>
      <c r="AD57" s="82">
        <f>IF(ISBLANK(AB57)," ",IF(AB57="0","0",LOOKUP(AB57,{0,1,2,3,"3.5",4,5},{0,0,0,1,"1.5",2,3})))</f>
        <v>0</v>
      </c>
      <c r="AE57" s="77">
        <f t="shared" si="7"/>
        <v>2.6666666666666665</v>
      </c>
      <c r="AF57" s="82" t="str">
        <f t="shared" si="8"/>
        <v>C</v>
      </c>
      <c r="AG57" s="85" t="str">
        <f t="shared" si="9"/>
        <v>Bellow Average Result</v>
      </c>
      <c r="AH57" s="15"/>
      <c r="AI57" s="33" t="str">
        <f>IF(F57="0","0",LOOKUP(F57,{0,1,2,3,"3.5",4,5},{"F","D","C","B","A-","A","A+"}))</f>
        <v>A-</v>
      </c>
      <c r="AJ57" s="33" t="str">
        <f>IF(H57="0","0",LOOKUP(H57,{0,1,2,3,"3.5",4,5},{"F","D","C","B","A-","A","A+"}))</f>
        <v>B</v>
      </c>
      <c r="AK57" s="33" t="str">
        <f>IF(L57="0","0",LOOKUP(L57,{0,1,2,3,"3.5",4,5},{"F","D","C","B","A-","A","A+"}))</f>
        <v>C</v>
      </c>
      <c r="AL57" s="33" t="str">
        <f>IF(P57="0","0",LOOKUP(P57,{0,1,2,3,"3.5",4,5},{"F","D","C","B","A-","A","A+"}))</f>
        <v>D</v>
      </c>
      <c r="AM57" s="33" t="str">
        <f>IF(T57="0","0",LOOKUP(T57,{0,1,2,3,"3.5",4,5},{"F","D","C","B","A-","A","A+"}))</f>
        <v>A-</v>
      </c>
      <c r="AN57" s="33" t="str">
        <f>IF(X57="0","0",LOOKUP(X57,{0,1,2,3,"3.5",4,5},{"F","D","C","B","A-","A","A+"}))</f>
        <v>B</v>
      </c>
      <c r="AO57" s="33" t="str">
        <f>IF(AB57="0","0",LOOKUP(AB57,{0,1,2,3,"3.5",4,5},{"F","D","C","B","A-","A","A+"}))</f>
        <v>D</v>
      </c>
      <c r="AP57" s="52">
        <f t="shared" si="0"/>
        <v>323</v>
      </c>
    </row>
    <row r="58" spans="1:42" ht="20.100000000000001" customHeight="1" x14ac:dyDescent="0.25">
      <c r="A58" s="86">
        <v>2058</v>
      </c>
      <c r="B58" s="87" t="s">
        <v>353</v>
      </c>
      <c r="C58" s="62">
        <v>41</v>
      </c>
      <c r="D58" s="62">
        <v>20</v>
      </c>
      <c r="E58" s="59">
        <f t="shared" si="1"/>
        <v>61</v>
      </c>
      <c r="F58" s="59" t="str">
        <f>IF(E58="0","0",LOOKUP(E58,{0,33,40,50,60,70,80},{0,1,2,3,"3.5",4,5}))</f>
        <v>3.5</v>
      </c>
      <c r="G58" s="59">
        <v>56</v>
      </c>
      <c r="H58" s="59">
        <f>IF(G58="0","0",LOOKUP(G58,{0,33,40,50,60,70,80},{0,1,2,3,"3.5",4,5}))</f>
        <v>3</v>
      </c>
      <c r="I58" s="59">
        <v>32</v>
      </c>
      <c r="J58" s="59">
        <v>16</v>
      </c>
      <c r="K58" s="59">
        <f t="shared" si="2"/>
        <v>48</v>
      </c>
      <c r="L58" s="59" t="str">
        <f>IF(K58="0","0",LOOKUP(K58,{0,25,30,37,45,52,60},{0,1,2,3,"3.5",4,5}))</f>
        <v>3.5</v>
      </c>
      <c r="M58" s="71">
        <v>30</v>
      </c>
      <c r="N58" s="71">
        <v>23</v>
      </c>
      <c r="O58" s="59">
        <f t="shared" si="3"/>
        <v>53</v>
      </c>
      <c r="P58" s="59">
        <f>IF(O58="0","0",LOOKUP(O58,{0,33,40,50,60,70,80},{0,1,2,3,"3.5",4,5}))</f>
        <v>3</v>
      </c>
      <c r="Q58" s="62">
        <v>41</v>
      </c>
      <c r="R58" s="62">
        <v>22</v>
      </c>
      <c r="S58" s="59">
        <f t="shared" si="4"/>
        <v>63</v>
      </c>
      <c r="T58" s="59" t="str">
        <f>IF(S58="0","0",LOOKUP(S58,{0,33,40,50,60,70,80},{0,1,2,3,"3.5",4,5}))</f>
        <v>3.5</v>
      </c>
      <c r="U58" s="62">
        <v>47</v>
      </c>
      <c r="V58" s="62">
        <v>23</v>
      </c>
      <c r="W58" s="59">
        <f t="shared" si="5"/>
        <v>70</v>
      </c>
      <c r="X58" s="59">
        <f>IF(W58="0","0",LOOKUP(W58,{0,33,40,50,60,70,80},{0,1,2,3,"3.5",4,5}))</f>
        <v>4</v>
      </c>
      <c r="Y58" s="62">
        <v>36</v>
      </c>
      <c r="Z58" s="62">
        <v>20</v>
      </c>
      <c r="AA58" s="59">
        <f t="shared" si="6"/>
        <v>56</v>
      </c>
      <c r="AB58" s="59">
        <f>IF(AA58="0","0",LOOKUP(AA58,{0,25,30,37,45,52,60},{0,1,2,3,"3.5",4,5}))</f>
        <v>4</v>
      </c>
      <c r="AC58" s="82" t="s">
        <v>79</v>
      </c>
      <c r="AD58" s="82">
        <f>IF(ISBLANK(AB58)," ",IF(AB58="0","0",LOOKUP(AB58,{0,1,2,3,"3.5",4,5},{0,0,0,1,"1.5",2,3})))</f>
        <v>2</v>
      </c>
      <c r="AE58" s="77">
        <f t="shared" si="7"/>
        <v>3.75</v>
      </c>
      <c r="AF58" s="82" t="str">
        <f t="shared" si="8"/>
        <v>A-</v>
      </c>
      <c r="AG58" s="85" t="str">
        <f t="shared" si="9"/>
        <v>Good Result</v>
      </c>
      <c r="AH58" s="15"/>
      <c r="AI58" s="33" t="str">
        <f>IF(F58="0","0",LOOKUP(F58,{0,1,2,3,"3.5",4,5},{"F","D","C","B","A-","A","A+"}))</f>
        <v>A-</v>
      </c>
      <c r="AJ58" s="33" t="str">
        <f>IF(H58="0","0",LOOKUP(H58,{0,1,2,3,"3.5",4,5},{"F","D","C","B","A-","A","A+"}))</f>
        <v>B</v>
      </c>
      <c r="AK58" s="33" t="str">
        <f>IF(L58="0","0",LOOKUP(L58,{0,1,2,3,"3.5",4,5},{"F","D","C","B","A-","A","A+"}))</f>
        <v>A-</v>
      </c>
      <c r="AL58" s="33" t="str">
        <f>IF(P58="0","0",LOOKUP(P58,{0,1,2,3,"3.5",4,5},{"F","D","C","B","A-","A","A+"}))</f>
        <v>B</v>
      </c>
      <c r="AM58" s="33" t="str">
        <f>IF(T58="0","0",LOOKUP(T58,{0,1,2,3,"3.5",4,5},{"F","D","C","B","A-","A","A+"}))</f>
        <v>A-</v>
      </c>
      <c r="AN58" s="33" t="str">
        <f>IF(X58="0","0",LOOKUP(X58,{0,1,2,3,"3.5",4,5},{"F","D","C","B","A-","A","A+"}))</f>
        <v>A</v>
      </c>
      <c r="AO58" s="33" t="str">
        <f>IF(AB58="0","0",LOOKUP(AB58,{0,1,2,3,"3.5",4,5},{"F","D","C","B","A-","A","A+"}))</f>
        <v>A</v>
      </c>
      <c r="AP58" s="52">
        <f t="shared" si="0"/>
        <v>407</v>
      </c>
    </row>
    <row r="59" spans="1:42" ht="20.100000000000001" customHeight="1" x14ac:dyDescent="0.25">
      <c r="A59" s="86">
        <v>2059</v>
      </c>
      <c r="B59" s="87" t="s">
        <v>354</v>
      </c>
      <c r="C59" s="62">
        <v>37</v>
      </c>
      <c r="D59" s="62">
        <v>18</v>
      </c>
      <c r="E59" s="59">
        <f t="shared" si="1"/>
        <v>55</v>
      </c>
      <c r="F59" s="59">
        <f>IF(E59="0","0",LOOKUP(E59,{0,33,40,50,60,70,80},{0,1,2,3,"3.5",4,5}))</f>
        <v>3</v>
      </c>
      <c r="G59" s="59">
        <v>26</v>
      </c>
      <c r="H59" s="59">
        <f>IF(G59="0","0",LOOKUP(G59,{0,33,40,50,60,70,80},{0,1,2,3,"3.5",4,5}))</f>
        <v>0</v>
      </c>
      <c r="I59" s="59">
        <v>25</v>
      </c>
      <c r="J59" s="59">
        <v>15</v>
      </c>
      <c r="K59" s="59">
        <f t="shared" si="2"/>
        <v>40</v>
      </c>
      <c r="L59" s="59">
        <f>IF(K59="0","0",LOOKUP(K59,{0,25,30,37,45,52,60},{0,1,2,3,"3.5",4,5}))</f>
        <v>3</v>
      </c>
      <c r="M59" s="71">
        <v>22</v>
      </c>
      <c r="N59" s="71">
        <v>11</v>
      </c>
      <c r="O59" s="59">
        <f t="shared" si="3"/>
        <v>33</v>
      </c>
      <c r="P59" s="59">
        <f>IF(O59="0","0",LOOKUP(O59,{0,33,40,50,60,70,80},{0,1,2,3,"3.5",4,5}))</f>
        <v>1</v>
      </c>
      <c r="Q59" s="62">
        <v>46</v>
      </c>
      <c r="R59" s="62">
        <v>19</v>
      </c>
      <c r="S59" s="59">
        <f t="shared" si="4"/>
        <v>65</v>
      </c>
      <c r="T59" s="59" t="str">
        <f>IF(S59="0","0",LOOKUP(S59,{0,33,40,50,60,70,80},{0,1,2,3,"3.5",4,5}))</f>
        <v>3.5</v>
      </c>
      <c r="U59" s="62">
        <v>14</v>
      </c>
      <c r="V59" s="62">
        <v>17</v>
      </c>
      <c r="W59" s="59">
        <f t="shared" si="5"/>
        <v>0</v>
      </c>
      <c r="X59" s="59">
        <f>IF(W59="0","0",LOOKUP(W59,{0,33,40,50,60,70,80},{0,1,2,3,"3.5",4,5}))</f>
        <v>0</v>
      </c>
      <c r="Y59" s="62">
        <v>37</v>
      </c>
      <c r="Z59" s="62">
        <v>17</v>
      </c>
      <c r="AA59" s="59">
        <f t="shared" si="6"/>
        <v>54</v>
      </c>
      <c r="AB59" s="59">
        <f>IF(AA59="0","0",LOOKUP(AA59,{0,25,30,37,45,52,60},{0,1,2,3,"3.5",4,5}))</f>
        <v>4</v>
      </c>
      <c r="AC59" s="82" t="s">
        <v>79</v>
      </c>
      <c r="AD59" s="82">
        <f>IF(ISBLANK(AB59)," ",IF(AB59="0","0",LOOKUP(AB59,{0,1,2,3,"3.5",4,5},{0,0,0,1,"1.5",2,3})))</f>
        <v>2</v>
      </c>
      <c r="AE59" s="77">
        <f t="shared" si="7"/>
        <v>0</v>
      </c>
      <c r="AF59" s="82" t="str">
        <f t="shared" si="8"/>
        <v>F</v>
      </c>
      <c r="AG59" s="85" t="str">
        <f t="shared" si="9"/>
        <v>Fail</v>
      </c>
      <c r="AH59" s="15"/>
      <c r="AI59" s="33" t="str">
        <f>IF(F59="0","0",LOOKUP(F59,{0,1,2,3,"3.5",4,5},{"F","D","C","B","A-","A","A+"}))</f>
        <v>B</v>
      </c>
      <c r="AJ59" s="33" t="str">
        <f>IF(H59="0","0",LOOKUP(H59,{0,1,2,3,"3.5",4,5},{"F","D","C","B","A-","A","A+"}))</f>
        <v>F</v>
      </c>
      <c r="AK59" s="33" t="str">
        <f>IF(L59="0","0",LOOKUP(L59,{0,1,2,3,"3.5",4,5},{"F","D","C","B","A-","A","A+"}))</f>
        <v>B</v>
      </c>
      <c r="AL59" s="33" t="str">
        <f>IF(P59="0","0",LOOKUP(P59,{0,1,2,3,"3.5",4,5},{"F","D","C","B","A-","A","A+"}))</f>
        <v>D</v>
      </c>
      <c r="AM59" s="33" t="str">
        <f>IF(T59="0","0",LOOKUP(T59,{0,1,2,3,"3.5",4,5},{"F","D","C","B","A-","A","A+"}))</f>
        <v>A-</v>
      </c>
      <c r="AN59" s="33" t="str">
        <f>IF(X59="0","0",LOOKUP(X59,{0,1,2,3,"3.5",4,5},{"F","D","C","B","A-","A","A+"}))</f>
        <v>F</v>
      </c>
      <c r="AO59" s="33" t="str">
        <f>IF(AB59="0","0",LOOKUP(AB59,{0,1,2,3,"3.5",4,5},{"F","D","C","B","A-","A","A+"}))</f>
        <v>A</v>
      </c>
      <c r="AP59" s="52">
        <f t="shared" si="0"/>
        <v>273</v>
      </c>
    </row>
    <row r="60" spans="1:42" ht="20.100000000000001" customHeight="1" x14ac:dyDescent="0.25">
      <c r="A60" s="86">
        <v>2060</v>
      </c>
      <c r="B60" s="87" t="s">
        <v>355</v>
      </c>
      <c r="C60" s="62">
        <v>43</v>
      </c>
      <c r="D60" s="62">
        <v>22</v>
      </c>
      <c r="E60" s="59">
        <f t="shared" si="1"/>
        <v>65</v>
      </c>
      <c r="F60" s="59" t="str">
        <f>IF(E60="0","0",LOOKUP(E60,{0,33,40,50,60,70,80},{0,1,2,3,"3.5",4,5}))</f>
        <v>3.5</v>
      </c>
      <c r="G60" s="59">
        <v>56</v>
      </c>
      <c r="H60" s="59">
        <f>IF(G60="0","0",LOOKUP(G60,{0,33,40,50,60,70,80},{0,1,2,3,"3.5",4,5}))</f>
        <v>3</v>
      </c>
      <c r="I60" s="59">
        <v>26</v>
      </c>
      <c r="J60" s="59">
        <v>18</v>
      </c>
      <c r="K60" s="59">
        <f t="shared" si="2"/>
        <v>44</v>
      </c>
      <c r="L60" s="59">
        <f>IF(K60="0","0",LOOKUP(K60,{0,25,30,37,45,52,60},{0,1,2,3,"3.5",4,5}))</f>
        <v>3</v>
      </c>
      <c r="M60" s="71">
        <v>27</v>
      </c>
      <c r="N60" s="71">
        <v>17</v>
      </c>
      <c r="O60" s="59">
        <f t="shared" si="3"/>
        <v>44</v>
      </c>
      <c r="P60" s="59">
        <f>IF(O60="0","0",LOOKUP(O60,{0,33,40,50,60,70,80},{0,1,2,3,"3.5",4,5}))</f>
        <v>2</v>
      </c>
      <c r="Q60" s="62">
        <v>40</v>
      </c>
      <c r="R60" s="62">
        <v>18</v>
      </c>
      <c r="S60" s="59">
        <f t="shared" si="4"/>
        <v>58</v>
      </c>
      <c r="T60" s="59">
        <f>IF(S60="0","0",LOOKUP(S60,{0,33,40,50,60,70,80},{0,1,2,3,"3.5",4,5}))</f>
        <v>3</v>
      </c>
      <c r="U60" s="62">
        <v>47</v>
      </c>
      <c r="V60" s="62">
        <v>21</v>
      </c>
      <c r="W60" s="59">
        <f t="shared" si="5"/>
        <v>68</v>
      </c>
      <c r="X60" s="59" t="str">
        <f>IF(W60="0","0",LOOKUP(W60,{0,33,40,50,60,70,80},{0,1,2,3,"3.5",4,5}))</f>
        <v>3.5</v>
      </c>
      <c r="Y60" s="62">
        <v>36</v>
      </c>
      <c r="Z60" s="62">
        <v>16</v>
      </c>
      <c r="AA60" s="59">
        <f t="shared" si="6"/>
        <v>52</v>
      </c>
      <c r="AB60" s="59">
        <f>IF(AA60="0","0",LOOKUP(AA60,{0,25,30,37,45,52,60},{0,1,2,3,"3.5",4,5}))</f>
        <v>4</v>
      </c>
      <c r="AC60" s="82" t="s">
        <v>79</v>
      </c>
      <c r="AD60" s="82">
        <f>IF(ISBLANK(AB60)," ",IF(AB60="0","0",LOOKUP(AB60,{0,1,2,3,"3.5",4,5},{0,0,0,1,"1.5",2,3})))</f>
        <v>2</v>
      </c>
      <c r="AE60" s="77">
        <f t="shared" si="7"/>
        <v>3.3333333333333335</v>
      </c>
      <c r="AF60" s="82" t="str">
        <f t="shared" si="8"/>
        <v>B</v>
      </c>
      <c r="AG60" s="85" t="str">
        <f t="shared" si="9"/>
        <v>Average Result</v>
      </c>
      <c r="AH60" s="15"/>
      <c r="AI60" s="33" t="str">
        <f>IF(F60="0","0",LOOKUP(F60,{0,1,2,3,"3.5",4,5},{"F","D","C","B","A-","A","A+"}))</f>
        <v>A-</v>
      </c>
      <c r="AJ60" s="33" t="str">
        <f>IF(H60="0","0",LOOKUP(H60,{0,1,2,3,"3.5",4,5},{"F","D","C","B","A-","A","A+"}))</f>
        <v>B</v>
      </c>
      <c r="AK60" s="33" t="str">
        <f>IF(L60="0","0",LOOKUP(L60,{0,1,2,3,"3.5",4,5},{"F","D","C","B","A-","A","A+"}))</f>
        <v>B</v>
      </c>
      <c r="AL60" s="33" t="str">
        <f>IF(P60="0","0",LOOKUP(P60,{0,1,2,3,"3.5",4,5},{"F","D","C","B","A-","A","A+"}))</f>
        <v>C</v>
      </c>
      <c r="AM60" s="33" t="str">
        <f>IF(T60="0","0",LOOKUP(T60,{0,1,2,3,"3.5",4,5},{"F","D","C","B","A-","A","A+"}))</f>
        <v>B</v>
      </c>
      <c r="AN60" s="33" t="str">
        <f>IF(X60="0","0",LOOKUP(X60,{0,1,2,3,"3.5",4,5},{"F","D","C","B","A-","A","A+"}))</f>
        <v>A-</v>
      </c>
      <c r="AO60" s="33" t="str">
        <f>IF(AB60="0","0",LOOKUP(AB60,{0,1,2,3,"3.5",4,5},{"F","D","C","B","A-","A","A+"}))</f>
        <v>A</v>
      </c>
      <c r="AP60" s="52">
        <f t="shared" si="0"/>
        <v>387</v>
      </c>
    </row>
    <row r="61" spans="1:42" ht="20.100000000000001" customHeight="1" x14ac:dyDescent="0.25">
      <c r="A61" s="86">
        <v>2061</v>
      </c>
      <c r="B61" s="87" t="s">
        <v>356</v>
      </c>
      <c r="C61" s="62">
        <v>42</v>
      </c>
      <c r="D61" s="62">
        <v>16</v>
      </c>
      <c r="E61" s="59">
        <f t="shared" si="1"/>
        <v>58</v>
      </c>
      <c r="F61" s="59">
        <f>IF(E61="0","0",LOOKUP(E61,{0,33,40,50,60,70,80},{0,1,2,3,"3.5",4,5}))</f>
        <v>3</v>
      </c>
      <c r="G61" s="59">
        <v>33</v>
      </c>
      <c r="H61" s="59">
        <f>IF(G61="0","0",LOOKUP(G61,{0,33,40,50,60,70,80},{0,1,2,3,"3.5",4,5}))</f>
        <v>1</v>
      </c>
      <c r="I61" s="59">
        <v>20</v>
      </c>
      <c r="J61" s="59">
        <v>13</v>
      </c>
      <c r="K61" s="59">
        <f t="shared" si="2"/>
        <v>33</v>
      </c>
      <c r="L61" s="59">
        <f>IF(K61="0","0",LOOKUP(K61,{0,25,30,37,45,52,60},{0,1,2,3,"3.5",4,5}))</f>
        <v>2</v>
      </c>
      <c r="M61" s="71">
        <v>14</v>
      </c>
      <c r="N61" s="71">
        <v>13</v>
      </c>
      <c r="O61" s="59">
        <f t="shared" si="3"/>
        <v>0</v>
      </c>
      <c r="P61" s="59">
        <f>IF(O61="0","0",LOOKUP(O61,{0,33,40,50,60,70,80},{0,1,2,3,"3.5",4,5}))</f>
        <v>0</v>
      </c>
      <c r="Q61" s="62">
        <v>36</v>
      </c>
      <c r="R61" s="62">
        <v>16</v>
      </c>
      <c r="S61" s="59">
        <f t="shared" si="4"/>
        <v>52</v>
      </c>
      <c r="T61" s="59">
        <f>IF(S61="0","0",LOOKUP(S61,{0,33,40,50,60,70,80},{0,1,2,3,"3.5",4,5}))</f>
        <v>3</v>
      </c>
      <c r="U61" s="62">
        <v>19</v>
      </c>
      <c r="V61" s="62">
        <v>18</v>
      </c>
      <c r="W61" s="59">
        <f t="shared" si="5"/>
        <v>37</v>
      </c>
      <c r="X61" s="59">
        <f>IF(W61="0","0",LOOKUP(W61,{0,33,40,50,60,70,80},{0,1,2,3,"3.5",4,5}))</f>
        <v>1</v>
      </c>
      <c r="Y61" s="62">
        <v>24</v>
      </c>
      <c r="Z61" s="62">
        <v>18</v>
      </c>
      <c r="AA61" s="59">
        <f t="shared" si="6"/>
        <v>42</v>
      </c>
      <c r="AB61" s="59">
        <f>IF(AA61="0","0",LOOKUP(AA61,{0,25,30,37,45,52,60},{0,1,2,3,"3.5",4,5}))</f>
        <v>3</v>
      </c>
      <c r="AC61" s="82" t="s">
        <v>79</v>
      </c>
      <c r="AD61" s="82">
        <f>IF(ISBLANK(AB61)," ",IF(AB61="0","0",LOOKUP(AB61,{0,1,2,3,"3.5",4,5},{0,0,0,1,"1.5",2,3})))</f>
        <v>1</v>
      </c>
      <c r="AE61" s="77">
        <f t="shared" si="7"/>
        <v>0</v>
      </c>
      <c r="AF61" s="82" t="str">
        <f t="shared" si="8"/>
        <v>F</v>
      </c>
      <c r="AG61" s="85" t="str">
        <f t="shared" si="9"/>
        <v>Fail</v>
      </c>
      <c r="AH61" s="15"/>
      <c r="AI61" s="33" t="str">
        <f>IF(F61="0","0",LOOKUP(F61,{0,1,2,3,"3.5",4,5},{"F","D","C","B","A-","A","A+"}))</f>
        <v>B</v>
      </c>
      <c r="AJ61" s="33" t="str">
        <f>IF(H61="0","0",LOOKUP(H61,{0,1,2,3,"3.5",4,5},{"F","D","C","B","A-","A","A+"}))</f>
        <v>D</v>
      </c>
      <c r="AK61" s="33" t="str">
        <f>IF(L61="0","0",LOOKUP(L61,{0,1,2,3,"3.5",4,5},{"F","D","C","B","A-","A","A+"}))</f>
        <v>C</v>
      </c>
      <c r="AL61" s="33" t="str">
        <f>IF(P61="0","0",LOOKUP(P61,{0,1,2,3,"3.5",4,5},{"F","D","C","B","A-","A","A+"}))</f>
        <v>F</v>
      </c>
      <c r="AM61" s="33" t="str">
        <f>IF(T61="0","0",LOOKUP(T61,{0,1,2,3,"3.5",4,5},{"F","D","C","B","A-","A","A+"}))</f>
        <v>B</v>
      </c>
      <c r="AN61" s="33" t="str">
        <f>IF(X61="0","0",LOOKUP(X61,{0,1,2,3,"3.5",4,5},{"F","D","C","B","A-","A","A+"}))</f>
        <v>D</v>
      </c>
      <c r="AO61" s="33" t="str">
        <f>IF(AB61="0","0",LOOKUP(AB61,{0,1,2,3,"3.5",4,5},{"F","D","C","B","A-","A","A+"}))</f>
        <v>B</v>
      </c>
      <c r="AP61" s="52">
        <f t="shared" si="0"/>
        <v>255</v>
      </c>
    </row>
    <row r="62" spans="1:42" ht="20.100000000000001" customHeight="1" x14ac:dyDescent="0.25">
      <c r="A62" s="86">
        <v>2062</v>
      </c>
      <c r="B62" s="87" t="s">
        <v>357</v>
      </c>
      <c r="C62" s="62">
        <v>32</v>
      </c>
      <c r="D62" s="62">
        <v>19</v>
      </c>
      <c r="E62" s="59">
        <f t="shared" si="1"/>
        <v>51</v>
      </c>
      <c r="F62" s="59">
        <f>IF(E62="0","0",LOOKUP(E62,{0,33,40,50,60,70,80},{0,1,2,3,"3.5",4,5}))</f>
        <v>3</v>
      </c>
      <c r="G62" s="59">
        <v>41</v>
      </c>
      <c r="H62" s="59">
        <f>IF(G62="0","0",LOOKUP(G62,{0,33,40,50,60,70,80},{0,1,2,3,"3.5",4,5}))</f>
        <v>2</v>
      </c>
      <c r="I62" s="65">
        <v>18</v>
      </c>
      <c r="J62" s="59">
        <v>18</v>
      </c>
      <c r="K62" s="59">
        <f t="shared" si="2"/>
        <v>36</v>
      </c>
      <c r="L62" s="59">
        <f>IF(K62="0","0",LOOKUP(K62,{0,25,30,37,45,52,60},{0,1,2,3,"3.5",4,5}))</f>
        <v>2</v>
      </c>
      <c r="M62" s="71">
        <v>7</v>
      </c>
      <c r="N62" s="71">
        <v>21</v>
      </c>
      <c r="O62" s="59">
        <f t="shared" si="3"/>
        <v>0</v>
      </c>
      <c r="P62" s="59">
        <f>IF(O62="0","0",LOOKUP(O62,{0,33,40,50,60,70,80},{0,1,2,3,"3.5",4,5}))</f>
        <v>0</v>
      </c>
      <c r="Q62" s="62">
        <v>37</v>
      </c>
      <c r="R62" s="62">
        <v>18</v>
      </c>
      <c r="S62" s="59">
        <f t="shared" si="4"/>
        <v>55</v>
      </c>
      <c r="T62" s="59">
        <f>IF(S62="0","0",LOOKUP(S62,{0,33,40,50,60,70,80},{0,1,2,3,"3.5",4,5}))</f>
        <v>3</v>
      </c>
      <c r="U62" s="62">
        <v>24</v>
      </c>
      <c r="V62" s="62">
        <v>16</v>
      </c>
      <c r="W62" s="59">
        <f t="shared" si="5"/>
        <v>40</v>
      </c>
      <c r="X62" s="59">
        <f>IF(W62="0","0",LOOKUP(W62,{0,33,40,50,60,70,80},{0,1,2,3,"3.5",4,5}))</f>
        <v>2</v>
      </c>
      <c r="Y62" s="62">
        <v>12</v>
      </c>
      <c r="Z62" s="62">
        <v>16</v>
      </c>
      <c r="AA62" s="59">
        <f t="shared" si="6"/>
        <v>0</v>
      </c>
      <c r="AB62" s="59">
        <f>IF(AA62="0","0",LOOKUP(AA62,{0,25,30,37,45,52,60},{0,1,2,3,"3.5",4,5}))</f>
        <v>0</v>
      </c>
      <c r="AC62" s="82" t="s">
        <v>79</v>
      </c>
      <c r="AD62" s="82">
        <f>IF(ISBLANK(AB62)," ",IF(AB62="0","0",LOOKUP(AB62,{0,1,2,3,"3.5",4,5},{0,0,0,1,"1.5",2,3})))</f>
        <v>0</v>
      </c>
      <c r="AE62" s="77">
        <f t="shared" si="7"/>
        <v>0</v>
      </c>
      <c r="AF62" s="82" t="str">
        <f t="shared" si="8"/>
        <v>F</v>
      </c>
      <c r="AG62" s="85" t="str">
        <f t="shared" si="9"/>
        <v>Fail</v>
      </c>
      <c r="AH62" s="15"/>
      <c r="AI62" s="33" t="str">
        <f>IF(F62="0","0",LOOKUP(F62,{0,1,2,3,"3.5",4,5},{"F","D","C","B","A-","A","A+"}))</f>
        <v>B</v>
      </c>
      <c r="AJ62" s="33" t="str">
        <f>IF(H62="0","0",LOOKUP(H62,{0,1,2,3,"3.5",4,5},{"F","D","C","B","A-","A","A+"}))</f>
        <v>C</v>
      </c>
      <c r="AK62" s="33" t="str">
        <f>IF(L62="0","0",LOOKUP(L62,{0,1,2,3,"3.5",4,5},{"F","D","C","B","A-","A","A+"}))</f>
        <v>C</v>
      </c>
      <c r="AL62" s="33" t="str">
        <f>IF(P62="0","0",LOOKUP(P62,{0,1,2,3,"3.5",4,5},{"F","D","C","B","A-","A","A+"}))</f>
        <v>F</v>
      </c>
      <c r="AM62" s="33" t="str">
        <f>IF(T62="0","0",LOOKUP(T62,{0,1,2,3,"3.5",4,5},{"F","D","C","B","A-","A","A+"}))</f>
        <v>B</v>
      </c>
      <c r="AN62" s="33" t="str">
        <f>IF(X62="0","0",LOOKUP(X62,{0,1,2,3,"3.5",4,5},{"F","D","C","B","A-","A","A+"}))</f>
        <v>C</v>
      </c>
      <c r="AO62" s="33" t="str">
        <f>IF(AB62="0","0",LOOKUP(AB62,{0,1,2,3,"3.5",4,5},{"F","D","C","B","A-","A","A+"}))</f>
        <v>F</v>
      </c>
      <c r="AP62" s="52">
        <f t="shared" si="0"/>
        <v>223</v>
      </c>
    </row>
    <row r="63" spans="1:42" ht="20.100000000000001" customHeight="1" x14ac:dyDescent="0.25">
      <c r="A63" s="86">
        <v>2063</v>
      </c>
      <c r="B63" s="87" t="s">
        <v>358</v>
      </c>
      <c r="C63" s="62">
        <v>20</v>
      </c>
      <c r="D63" s="62">
        <v>13</v>
      </c>
      <c r="E63" s="59">
        <f t="shared" si="1"/>
        <v>33</v>
      </c>
      <c r="F63" s="59">
        <f>IF(E63="0","0",LOOKUP(E63,{0,33,40,50,60,70,80},{0,1,2,3,"3.5",4,5}))</f>
        <v>1</v>
      </c>
      <c r="G63" s="59">
        <v>41</v>
      </c>
      <c r="H63" s="59">
        <f>IF(G63="0","0",LOOKUP(G63,{0,33,40,50,60,70,80},{0,1,2,3,"3.5",4,5}))</f>
        <v>2</v>
      </c>
      <c r="I63" s="66"/>
      <c r="J63" s="67"/>
      <c r="K63" s="59">
        <f t="shared" si="2"/>
        <v>0</v>
      </c>
      <c r="L63" s="59">
        <f>IF(K63="0","0",LOOKUP(K63,{0,25,30,37,45,52,60},{0,1,2,3,"3.5",4,5}))</f>
        <v>0</v>
      </c>
      <c r="M63" s="71">
        <v>8</v>
      </c>
      <c r="N63" s="71">
        <v>11</v>
      </c>
      <c r="O63" s="59">
        <f t="shared" si="3"/>
        <v>0</v>
      </c>
      <c r="P63" s="59">
        <f>IF(O63="0","0",LOOKUP(O63,{0,33,40,50,60,70,80},{0,1,2,3,"3.5",4,5}))</f>
        <v>0</v>
      </c>
      <c r="Q63" s="62">
        <v>7</v>
      </c>
      <c r="R63" s="62">
        <v>9</v>
      </c>
      <c r="S63" s="59">
        <f t="shared" si="4"/>
        <v>0</v>
      </c>
      <c r="T63" s="59">
        <f>IF(S63="0","0",LOOKUP(S63,{0,33,40,50,60,70,80},{0,1,2,3,"3.5",4,5}))</f>
        <v>0</v>
      </c>
      <c r="U63" s="62">
        <v>7</v>
      </c>
      <c r="V63" s="62">
        <v>14</v>
      </c>
      <c r="W63" s="59">
        <f t="shared" si="5"/>
        <v>0</v>
      </c>
      <c r="X63" s="59">
        <f>IF(W63="0","0",LOOKUP(W63,{0,33,40,50,60,70,80},{0,1,2,3,"3.5",4,5}))</f>
        <v>0</v>
      </c>
      <c r="Y63" s="62">
        <v>0</v>
      </c>
      <c r="Z63" s="62">
        <v>0</v>
      </c>
      <c r="AA63" s="59">
        <f t="shared" si="6"/>
        <v>0</v>
      </c>
      <c r="AB63" s="59">
        <f>IF(AA63="0","0",LOOKUP(AA63,{0,25,30,37,45,52,60},{0,1,2,3,"3.5",4,5}))</f>
        <v>0</v>
      </c>
      <c r="AC63" s="82" t="s">
        <v>79</v>
      </c>
      <c r="AD63" s="82">
        <f>IF(ISBLANK(AB63)," ",IF(AB63="0","0",LOOKUP(AB63,{0,1,2,3,"3.5",4,5},{0,0,0,1,"1.5",2,3})))</f>
        <v>0</v>
      </c>
      <c r="AE63" s="77">
        <f t="shared" si="7"/>
        <v>0</v>
      </c>
      <c r="AF63" s="82" t="str">
        <f t="shared" si="8"/>
        <v>F</v>
      </c>
      <c r="AG63" s="85" t="str">
        <f t="shared" si="9"/>
        <v>Fail</v>
      </c>
      <c r="AH63" s="15"/>
      <c r="AI63" s="33" t="str">
        <f>IF(F63="0","0",LOOKUP(F63,{0,1,2,3,"3.5",4,5},{"F","D","C","B","A-","A","A+"}))</f>
        <v>D</v>
      </c>
      <c r="AJ63" s="33" t="str">
        <f>IF(H63="0","0",LOOKUP(H63,{0,1,2,3,"3.5",4,5},{"F","D","C","B","A-","A","A+"}))</f>
        <v>C</v>
      </c>
      <c r="AK63" s="33" t="str">
        <f>IF(L63="0","0",LOOKUP(L63,{0,1,2,3,"3.5",4,5},{"F","D","C","B","A-","A","A+"}))</f>
        <v>F</v>
      </c>
      <c r="AL63" s="33" t="str">
        <f>IF(P63="0","0",LOOKUP(P63,{0,1,2,3,"3.5",4,5},{"F","D","C","B","A-","A","A+"}))</f>
        <v>F</v>
      </c>
      <c r="AM63" s="33" t="str">
        <f>IF(T63="0","0",LOOKUP(T63,{0,1,2,3,"3.5",4,5},{"F","D","C","B","A-","A","A+"}))</f>
        <v>F</v>
      </c>
      <c r="AN63" s="33" t="str">
        <f>IF(X63="0","0",LOOKUP(X63,{0,1,2,3,"3.5",4,5},{"F","D","C","B","A-","A","A+"}))</f>
        <v>F</v>
      </c>
      <c r="AO63" s="33" t="str">
        <f>IF(AB63="0","0",LOOKUP(AB63,{0,1,2,3,"3.5",4,5},{"F","D","C","B","A-","A","A+"}))</f>
        <v>F</v>
      </c>
      <c r="AP63" s="52">
        <f t="shared" si="0"/>
        <v>74</v>
      </c>
    </row>
    <row r="64" spans="1:42" ht="20.100000000000001" customHeight="1" x14ac:dyDescent="0.25">
      <c r="A64" s="86">
        <v>2064</v>
      </c>
      <c r="B64" s="87" t="s">
        <v>359</v>
      </c>
      <c r="C64" s="62">
        <v>26</v>
      </c>
      <c r="D64" s="62">
        <v>14</v>
      </c>
      <c r="E64" s="59">
        <f t="shared" si="1"/>
        <v>40</v>
      </c>
      <c r="F64" s="59">
        <f>IF(E64="0","0",LOOKUP(E64,{0,33,40,50,60,70,80},{0,1,2,3,"3.5",4,5}))</f>
        <v>2</v>
      </c>
      <c r="G64" s="59">
        <v>15</v>
      </c>
      <c r="H64" s="59">
        <f>IF(G64="0","0",LOOKUP(G64,{0,33,40,50,60,70,80},{0,1,2,3,"3.5",4,5}))</f>
        <v>0</v>
      </c>
      <c r="I64" s="65">
        <v>4</v>
      </c>
      <c r="J64" s="59">
        <v>15</v>
      </c>
      <c r="K64" s="59">
        <f t="shared" si="2"/>
        <v>0</v>
      </c>
      <c r="L64" s="59">
        <f>IF(K64="0","0",LOOKUP(K64,{0,25,30,37,45,52,60},{0,1,2,3,"3.5",4,5}))</f>
        <v>0</v>
      </c>
      <c r="M64" s="65"/>
      <c r="N64" s="59"/>
      <c r="O64" s="59">
        <f t="shared" si="3"/>
        <v>0</v>
      </c>
      <c r="P64" s="59">
        <f>IF(O64="0","0",LOOKUP(O64,{0,33,40,50,60,70,80},{0,1,2,3,"3.5",4,5}))</f>
        <v>0</v>
      </c>
      <c r="Q64" s="62">
        <v>0</v>
      </c>
      <c r="R64" s="62">
        <v>0</v>
      </c>
      <c r="S64" s="59">
        <f t="shared" si="4"/>
        <v>0</v>
      </c>
      <c r="T64" s="59">
        <f>IF(S64="0","0",LOOKUP(S64,{0,33,40,50,60,70,80},{0,1,2,3,"3.5",4,5}))</f>
        <v>0</v>
      </c>
      <c r="U64" s="62">
        <v>0</v>
      </c>
      <c r="V64" s="62">
        <v>0</v>
      </c>
      <c r="W64" s="59">
        <f t="shared" si="5"/>
        <v>0</v>
      </c>
      <c r="X64" s="59">
        <f>IF(W64="0","0",LOOKUP(W64,{0,33,40,50,60,70,80},{0,1,2,3,"3.5",4,5}))</f>
        <v>0</v>
      </c>
      <c r="Y64" s="62">
        <v>0</v>
      </c>
      <c r="Z64" s="62">
        <v>0</v>
      </c>
      <c r="AA64" s="59">
        <f t="shared" si="6"/>
        <v>0</v>
      </c>
      <c r="AB64" s="59">
        <f>IF(AA64="0","0",LOOKUP(AA64,{0,25,30,37,45,52,60},{0,1,2,3,"3.5",4,5}))</f>
        <v>0</v>
      </c>
      <c r="AC64" s="82" t="s">
        <v>79</v>
      </c>
      <c r="AD64" s="82">
        <f>IF(ISBLANK(AB64)," ",IF(AB64="0","0",LOOKUP(AB64,{0,1,2,3,"3.5",4,5},{0,0,0,1,"1.5",2,3})))</f>
        <v>0</v>
      </c>
      <c r="AE64" s="77">
        <f t="shared" si="7"/>
        <v>0</v>
      </c>
      <c r="AF64" s="82" t="str">
        <f t="shared" si="8"/>
        <v>F</v>
      </c>
      <c r="AG64" s="85" t="str">
        <f t="shared" si="9"/>
        <v>Fail</v>
      </c>
      <c r="AH64" s="15"/>
      <c r="AI64" s="33" t="str">
        <f>IF(F64="0","0",LOOKUP(F64,{0,1,2,3,"3.5",4,5},{"F","D","C","B","A-","A","A+"}))</f>
        <v>C</v>
      </c>
      <c r="AJ64" s="33" t="str">
        <f>IF(H64="0","0",LOOKUP(H64,{0,1,2,3,"3.5",4,5},{"F","D","C","B","A-","A","A+"}))</f>
        <v>F</v>
      </c>
      <c r="AK64" s="33" t="str">
        <f>IF(L64="0","0",LOOKUP(L64,{0,1,2,3,"3.5",4,5},{"F","D","C","B","A-","A","A+"}))</f>
        <v>F</v>
      </c>
      <c r="AL64" s="33" t="str">
        <f>IF(P64="0","0",LOOKUP(P64,{0,1,2,3,"3.5",4,5},{"F","D","C","B","A-","A","A+"}))</f>
        <v>F</v>
      </c>
      <c r="AM64" s="33" t="str">
        <f>IF(T64="0","0",LOOKUP(T64,{0,1,2,3,"3.5",4,5},{"F","D","C","B","A-","A","A+"}))</f>
        <v>F</v>
      </c>
      <c r="AN64" s="33" t="str">
        <f>IF(X64="0","0",LOOKUP(X64,{0,1,2,3,"3.5",4,5},{"F","D","C","B","A-","A","A+"}))</f>
        <v>F</v>
      </c>
      <c r="AO64" s="33" t="str">
        <f>IF(AB64="0","0",LOOKUP(AB64,{0,1,2,3,"3.5",4,5},{"F","D","C","B","A-","A","A+"}))</f>
        <v>F</v>
      </c>
      <c r="AP64" s="52">
        <f t="shared" si="0"/>
        <v>55</v>
      </c>
    </row>
    <row r="65" spans="1:42" ht="20.100000000000001" customHeight="1" x14ac:dyDescent="0.25">
      <c r="A65" s="86">
        <v>2065</v>
      </c>
      <c r="B65" s="87" t="s">
        <v>159</v>
      </c>
      <c r="C65" s="62">
        <v>41</v>
      </c>
      <c r="D65" s="62">
        <v>15</v>
      </c>
      <c r="E65" s="59">
        <f t="shared" si="1"/>
        <v>56</v>
      </c>
      <c r="F65" s="59">
        <f>IF(E65="0","0",LOOKUP(E65,{0,33,40,50,60,70,80},{0,1,2,3,"3.5",4,5}))</f>
        <v>3</v>
      </c>
      <c r="G65" s="59">
        <v>51</v>
      </c>
      <c r="H65" s="59">
        <f>IF(G65="0","0",LOOKUP(G65,{0,33,40,50,60,70,80},{0,1,2,3,"3.5",4,5}))</f>
        <v>3</v>
      </c>
      <c r="I65" s="65">
        <v>19</v>
      </c>
      <c r="J65" s="59">
        <v>12</v>
      </c>
      <c r="K65" s="59">
        <f t="shared" si="2"/>
        <v>31</v>
      </c>
      <c r="L65" s="59">
        <f>IF(K65="0","0",LOOKUP(K65,{0,25,30,37,45,52,60},{0,1,2,3,"3.5",4,5}))</f>
        <v>2</v>
      </c>
      <c r="M65" s="71">
        <v>24</v>
      </c>
      <c r="N65" s="71">
        <v>17</v>
      </c>
      <c r="O65" s="59">
        <f t="shared" si="3"/>
        <v>41</v>
      </c>
      <c r="P65" s="59">
        <f>IF(O65="0","0",LOOKUP(O65,{0,33,40,50,60,70,80},{0,1,2,3,"3.5",4,5}))</f>
        <v>2</v>
      </c>
      <c r="Q65" s="62">
        <v>51</v>
      </c>
      <c r="R65" s="62">
        <v>18</v>
      </c>
      <c r="S65" s="59">
        <f t="shared" si="4"/>
        <v>69</v>
      </c>
      <c r="T65" s="59" t="str">
        <f>IF(S65="0","0",LOOKUP(S65,{0,33,40,50,60,70,80},{0,1,2,3,"3.5",4,5}))</f>
        <v>3.5</v>
      </c>
      <c r="U65" s="62">
        <v>33</v>
      </c>
      <c r="V65" s="62">
        <v>17</v>
      </c>
      <c r="W65" s="59">
        <f t="shared" si="5"/>
        <v>50</v>
      </c>
      <c r="X65" s="59">
        <f>IF(W65="0","0",LOOKUP(W65,{0,33,40,50,60,70,80},{0,1,2,3,"3.5",4,5}))</f>
        <v>3</v>
      </c>
      <c r="Y65" s="62">
        <v>17</v>
      </c>
      <c r="Z65" s="62">
        <v>16</v>
      </c>
      <c r="AA65" s="59">
        <f t="shared" si="6"/>
        <v>33</v>
      </c>
      <c r="AB65" s="59">
        <f>IF(AA65="0","0",LOOKUP(AA65,{0,25,30,37,45,52,60},{0,1,2,3,"3.5",4,5}))</f>
        <v>2</v>
      </c>
      <c r="AC65" s="82" t="s">
        <v>79</v>
      </c>
      <c r="AD65" s="82">
        <f>IF(ISBLANK(AB65)," ",IF(AB65="0","0",LOOKUP(AB65,{0,1,2,3,"3.5",4,5},{0,0,0,1,"1.5",2,3})))</f>
        <v>0</v>
      </c>
      <c r="AE65" s="77">
        <f t="shared" si="7"/>
        <v>2.75</v>
      </c>
      <c r="AF65" s="82" t="str">
        <f t="shared" si="8"/>
        <v>C</v>
      </c>
      <c r="AG65" s="85" t="str">
        <f t="shared" si="9"/>
        <v>Bellow Average Result</v>
      </c>
      <c r="AH65" s="15"/>
      <c r="AI65" s="33" t="str">
        <f>IF(F65="0","0",LOOKUP(F65,{0,1,2,3,"3.5",4,5},{"F","D","C","B","A-","A","A+"}))</f>
        <v>B</v>
      </c>
      <c r="AJ65" s="33" t="str">
        <f>IF(H65="0","0",LOOKUP(H65,{0,1,2,3,"3.5",4,5},{"F","D","C","B","A-","A","A+"}))</f>
        <v>B</v>
      </c>
      <c r="AK65" s="33" t="str">
        <f>IF(L65="0","0",LOOKUP(L65,{0,1,2,3,"3.5",4,5},{"F","D","C","B","A-","A","A+"}))</f>
        <v>C</v>
      </c>
      <c r="AL65" s="33" t="str">
        <f>IF(P65="0","0",LOOKUP(P65,{0,1,2,3,"3.5",4,5},{"F","D","C","B","A-","A","A+"}))</f>
        <v>C</v>
      </c>
      <c r="AM65" s="33" t="str">
        <f>IF(T65="0","0",LOOKUP(T65,{0,1,2,3,"3.5",4,5},{"F","D","C","B","A-","A","A+"}))</f>
        <v>A-</v>
      </c>
      <c r="AN65" s="33" t="str">
        <f>IF(X65="0","0",LOOKUP(X65,{0,1,2,3,"3.5",4,5},{"F","D","C","B","A-","A","A+"}))</f>
        <v>B</v>
      </c>
      <c r="AO65" s="33" t="str">
        <f>IF(AB65="0","0",LOOKUP(AB65,{0,1,2,3,"3.5",4,5},{"F","D","C","B","A-","A","A+"}))</f>
        <v>C</v>
      </c>
      <c r="AP65" s="52">
        <f t="shared" si="0"/>
        <v>331</v>
      </c>
    </row>
    <row r="66" spans="1:42" ht="20.100000000000001" customHeight="1" x14ac:dyDescent="0.25">
      <c r="A66" s="86">
        <v>2066</v>
      </c>
      <c r="B66" s="87" t="s">
        <v>360</v>
      </c>
      <c r="C66" s="62">
        <v>28</v>
      </c>
      <c r="D66" s="62">
        <v>14</v>
      </c>
      <c r="E66" s="59">
        <f t="shared" si="1"/>
        <v>42</v>
      </c>
      <c r="F66" s="59">
        <f>IF(E66="0","0",LOOKUP(E66,{0,33,40,50,60,70,80},{0,1,2,3,"3.5",4,5}))</f>
        <v>2</v>
      </c>
      <c r="G66" s="59">
        <v>42</v>
      </c>
      <c r="H66" s="59">
        <f>IF(G66="0","0",LOOKUP(G66,{0,33,40,50,60,70,80},{0,1,2,3,"3.5",4,5}))</f>
        <v>2</v>
      </c>
      <c r="I66" s="65">
        <v>20</v>
      </c>
      <c r="J66" s="59">
        <v>13</v>
      </c>
      <c r="K66" s="59">
        <f t="shared" si="2"/>
        <v>33</v>
      </c>
      <c r="L66" s="59">
        <f>IF(K66="0","0",LOOKUP(K66,{0,25,30,37,45,52,60},{0,1,2,3,"3.5",4,5}))</f>
        <v>2</v>
      </c>
      <c r="M66" s="71">
        <v>19</v>
      </c>
      <c r="N66" s="71">
        <v>19</v>
      </c>
      <c r="O66" s="59">
        <f t="shared" si="3"/>
        <v>38</v>
      </c>
      <c r="P66" s="59">
        <f>IF(O66="0","0",LOOKUP(O66,{0,33,40,50,60,70,80},{0,1,2,3,"3.5",4,5}))</f>
        <v>1</v>
      </c>
      <c r="Q66" s="62">
        <v>38</v>
      </c>
      <c r="R66" s="62">
        <v>15</v>
      </c>
      <c r="S66" s="59">
        <f t="shared" si="4"/>
        <v>53</v>
      </c>
      <c r="T66" s="59">
        <f>IF(S66="0","0",LOOKUP(S66,{0,33,40,50,60,70,80},{0,1,2,3,"3.5",4,5}))</f>
        <v>3</v>
      </c>
      <c r="U66" s="62">
        <v>30</v>
      </c>
      <c r="V66" s="62">
        <v>19</v>
      </c>
      <c r="W66" s="59">
        <f t="shared" si="5"/>
        <v>49</v>
      </c>
      <c r="X66" s="59">
        <f>IF(W66="0","0",LOOKUP(W66,{0,33,40,50,60,70,80},{0,1,2,3,"3.5",4,5}))</f>
        <v>2</v>
      </c>
      <c r="Y66" s="62">
        <v>11</v>
      </c>
      <c r="Z66" s="62">
        <v>11</v>
      </c>
      <c r="AA66" s="59">
        <f t="shared" si="6"/>
        <v>0</v>
      </c>
      <c r="AB66" s="59">
        <f>IF(AA66="0","0",LOOKUP(AA66,{0,25,30,37,45,52,60},{0,1,2,3,"3.5",4,5}))</f>
        <v>0</v>
      </c>
      <c r="AC66" s="82" t="s">
        <v>79</v>
      </c>
      <c r="AD66" s="82">
        <f>IF(ISBLANK(AB66)," ",IF(AB66="0","0",LOOKUP(AB66,{0,1,2,3,"3.5",4,5},{0,0,0,1,"1.5",2,3})))</f>
        <v>0</v>
      </c>
      <c r="AE66" s="77">
        <f t="shared" si="7"/>
        <v>2</v>
      </c>
      <c r="AF66" s="82" t="str">
        <f t="shared" si="8"/>
        <v>C</v>
      </c>
      <c r="AG66" s="85" t="str">
        <f t="shared" si="9"/>
        <v>Bellow Average Result</v>
      </c>
      <c r="AH66" s="15"/>
      <c r="AI66" s="33" t="str">
        <f>IF(F66="0","0",LOOKUP(F66,{0,1,2,3,"3.5",4,5},{"F","D","C","B","A-","A","A+"}))</f>
        <v>C</v>
      </c>
      <c r="AJ66" s="33" t="str">
        <f>IF(H66="0","0",LOOKUP(H66,{0,1,2,3,"3.5",4,5},{"F","D","C","B","A-","A","A+"}))</f>
        <v>C</v>
      </c>
      <c r="AK66" s="33" t="str">
        <f>IF(L66="0","0",LOOKUP(L66,{0,1,2,3,"3.5",4,5},{"F","D","C","B","A-","A","A+"}))</f>
        <v>C</v>
      </c>
      <c r="AL66" s="33" t="str">
        <f>IF(P66="0","0",LOOKUP(P66,{0,1,2,3,"3.5",4,5},{"F","D","C","B","A-","A","A+"}))</f>
        <v>D</v>
      </c>
      <c r="AM66" s="33" t="str">
        <f>IF(T66="0","0",LOOKUP(T66,{0,1,2,3,"3.5",4,5},{"F","D","C","B","A-","A","A+"}))</f>
        <v>B</v>
      </c>
      <c r="AN66" s="33" t="str">
        <f>IF(X66="0","0",LOOKUP(X66,{0,1,2,3,"3.5",4,5},{"F","D","C","B","A-","A","A+"}))</f>
        <v>C</v>
      </c>
      <c r="AO66" s="33" t="str">
        <f>IF(AB66="0","0",LOOKUP(AB66,{0,1,2,3,"3.5",4,5},{"F","D","C","B","A-","A","A+"}))</f>
        <v>F</v>
      </c>
      <c r="AP66" s="52">
        <f t="shared" si="0"/>
        <v>257</v>
      </c>
    </row>
    <row r="67" spans="1:42" ht="20.100000000000001" customHeight="1" x14ac:dyDescent="0.25">
      <c r="A67" s="86">
        <v>2067</v>
      </c>
      <c r="B67" s="87" t="s">
        <v>361</v>
      </c>
      <c r="C67" s="62">
        <v>46</v>
      </c>
      <c r="D67" s="62">
        <v>24</v>
      </c>
      <c r="E67" s="59">
        <f t="shared" si="1"/>
        <v>70</v>
      </c>
      <c r="F67" s="59">
        <f>IF(E67="0","0",LOOKUP(E67,{0,33,40,50,60,70,80},{0,1,2,3,"3.5",4,5}))</f>
        <v>4</v>
      </c>
      <c r="G67" s="59">
        <v>57</v>
      </c>
      <c r="H67" s="59">
        <f>IF(G67="0","0",LOOKUP(G67,{0,33,40,50,60,70,80},{0,1,2,3,"3.5",4,5}))</f>
        <v>3</v>
      </c>
      <c r="I67" s="59">
        <v>30</v>
      </c>
      <c r="J67" s="59">
        <v>16</v>
      </c>
      <c r="K67" s="59">
        <f t="shared" si="2"/>
        <v>46</v>
      </c>
      <c r="L67" s="59" t="str">
        <f>IF(K67="0","0",LOOKUP(K67,{0,25,30,37,45,52,60},{0,1,2,3,"3.5",4,5}))</f>
        <v>3.5</v>
      </c>
      <c r="M67" s="71">
        <v>40</v>
      </c>
      <c r="N67" s="71">
        <v>20</v>
      </c>
      <c r="O67" s="59">
        <f t="shared" si="3"/>
        <v>60</v>
      </c>
      <c r="P67" s="59" t="str">
        <f>IF(O67="0","0",LOOKUP(O67,{0,33,40,50,60,70,80},{0,1,2,3,"3.5",4,5}))</f>
        <v>3.5</v>
      </c>
      <c r="Q67" s="62">
        <v>50</v>
      </c>
      <c r="R67" s="62">
        <v>24</v>
      </c>
      <c r="S67" s="59">
        <f t="shared" si="4"/>
        <v>74</v>
      </c>
      <c r="T67" s="59">
        <f>IF(S67="0","0",LOOKUP(S67,{0,33,40,50,60,70,80},{0,1,2,3,"3.5",4,5}))</f>
        <v>4</v>
      </c>
      <c r="U67" s="62">
        <v>55</v>
      </c>
      <c r="V67" s="62">
        <v>23</v>
      </c>
      <c r="W67" s="59">
        <f t="shared" si="5"/>
        <v>78</v>
      </c>
      <c r="X67" s="59">
        <f>IF(W67="0","0",LOOKUP(W67,{0,33,40,50,60,70,80},{0,1,2,3,"3.5",4,5}))</f>
        <v>4</v>
      </c>
      <c r="Y67" s="62">
        <v>46</v>
      </c>
      <c r="Z67" s="62">
        <v>24</v>
      </c>
      <c r="AA67" s="59">
        <f t="shared" si="6"/>
        <v>70</v>
      </c>
      <c r="AB67" s="59">
        <f>IF(AA67="0","0",LOOKUP(AA67,{0,25,30,37,45,52,60},{0,1,2,3,"3.5",4,5}))</f>
        <v>5</v>
      </c>
      <c r="AC67" s="82" t="s">
        <v>79</v>
      </c>
      <c r="AD67" s="82">
        <f>IF(ISBLANK(AB67)," ",IF(AB67="0","0",LOOKUP(AB67,{0,1,2,3,"3.5",4,5},{0,0,0,1,"1.5",2,3})))</f>
        <v>3</v>
      </c>
      <c r="AE67" s="77">
        <f t="shared" si="7"/>
        <v>4.166666666666667</v>
      </c>
      <c r="AF67" s="82" t="str">
        <f t="shared" si="8"/>
        <v>A</v>
      </c>
      <c r="AG67" s="85" t="str">
        <f t="shared" si="9"/>
        <v>Very Good Result</v>
      </c>
      <c r="AH67" s="15"/>
      <c r="AI67" s="33" t="str">
        <f>IF(F67="0","0",LOOKUP(F67,{0,1,2,3,"3.5",4,5},{"F","D","C","B","A-","A","A+"}))</f>
        <v>A</v>
      </c>
      <c r="AJ67" s="33" t="str">
        <f>IF(H67="0","0",LOOKUP(H67,{0,1,2,3,"3.5",4,5},{"F","D","C","B","A-","A","A+"}))</f>
        <v>B</v>
      </c>
      <c r="AK67" s="33" t="str">
        <f>IF(L67="0","0",LOOKUP(L67,{0,1,2,3,"3.5",4,5},{"F","D","C","B","A-","A","A+"}))</f>
        <v>A-</v>
      </c>
      <c r="AL67" s="33" t="str">
        <f>IF(P67="0","0",LOOKUP(P67,{0,1,2,3,"3.5",4,5},{"F","D","C","B","A-","A","A+"}))</f>
        <v>A-</v>
      </c>
      <c r="AM67" s="33" t="str">
        <f>IF(T67="0","0",LOOKUP(T67,{0,1,2,3,"3.5",4,5},{"F","D","C","B","A-","A","A+"}))</f>
        <v>A</v>
      </c>
      <c r="AN67" s="33" t="str">
        <f>IF(X67="0","0",LOOKUP(X67,{0,1,2,3,"3.5",4,5},{"F","D","C","B","A-","A","A+"}))</f>
        <v>A</v>
      </c>
      <c r="AO67" s="33" t="str">
        <f>IF(AB67="0","0",LOOKUP(AB67,{0,1,2,3,"3.5",4,5},{"F","D","C","B","A-","A","A+"}))</f>
        <v>A+</v>
      </c>
      <c r="AP67" s="52">
        <f t="shared" si="0"/>
        <v>455</v>
      </c>
    </row>
    <row r="68" spans="1:42" ht="20.100000000000001" customHeight="1" x14ac:dyDescent="0.25">
      <c r="A68" s="86">
        <v>2068</v>
      </c>
      <c r="B68" s="87" t="s">
        <v>362</v>
      </c>
      <c r="C68" s="62">
        <v>37</v>
      </c>
      <c r="D68" s="62">
        <v>24</v>
      </c>
      <c r="E68" s="59">
        <f t="shared" si="1"/>
        <v>61</v>
      </c>
      <c r="F68" s="59" t="str">
        <f>IF(E68="0","0",LOOKUP(E68,{0,33,40,50,60,70,80},{0,1,2,3,"3.5",4,5}))</f>
        <v>3.5</v>
      </c>
      <c r="G68" s="59">
        <v>36</v>
      </c>
      <c r="H68" s="59">
        <f>IF(G68="0","0",LOOKUP(G68,{0,33,40,50,60,70,80},{0,1,2,3,"3.5",4,5}))</f>
        <v>1</v>
      </c>
      <c r="I68" s="59">
        <v>17</v>
      </c>
      <c r="J68" s="59">
        <v>9</v>
      </c>
      <c r="K68" s="59">
        <f t="shared" si="2"/>
        <v>26</v>
      </c>
      <c r="L68" s="59">
        <f>IF(K68="0","0",LOOKUP(K68,{0,25,30,37,45,52,60},{0,1,2,3,"3.5",4,5}))</f>
        <v>1</v>
      </c>
      <c r="M68" s="71">
        <v>19</v>
      </c>
      <c r="N68" s="71">
        <v>12</v>
      </c>
      <c r="O68" s="59">
        <f t="shared" si="3"/>
        <v>31</v>
      </c>
      <c r="P68" s="59">
        <f>IF(O68="0","0",LOOKUP(O68,{0,33,40,50,60,70,80},{0,1,2,3,"3.5",4,5}))</f>
        <v>0</v>
      </c>
      <c r="Q68" s="62">
        <v>20</v>
      </c>
      <c r="R68" s="62">
        <v>15</v>
      </c>
      <c r="S68" s="59">
        <f t="shared" si="4"/>
        <v>35</v>
      </c>
      <c r="T68" s="59">
        <f>IF(S68="0","0",LOOKUP(S68,{0,33,40,50,60,70,80},{0,1,2,3,"3.5",4,5}))</f>
        <v>1</v>
      </c>
      <c r="U68" s="62">
        <v>16</v>
      </c>
      <c r="V68" s="62">
        <v>22</v>
      </c>
      <c r="W68" s="59">
        <f t="shared" si="5"/>
        <v>0</v>
      </c>
      <c r="X68" s="59">
        <f>IF(W68="0","0",LOOKUP(W68,{0,33,40,50,60,70,80},{0,1,2,3,"3.5",4,5}))</f>
        <v>0</v>
      </c>
      <c r="Y68" s="62">
        <v>28</v>
      </c>
      <c r="Z68" s="62">
        <v>16</v>
      </c>
      <c r="AA68" s="59">
        <f t="shared" si="6"/>
        <v>44</v>
      </c>
      <c r="AB68" s="59">
        <f>IF(AA68="0","0",LOOKUP(AA68,{0,25,30,37,45,52,60},{0,1,2,3,"3.5",4,5}))</f>
        <v>3</v>
      </c>
      <c r="AC68" s="82" t="s">
        <v>79</v>
      </c>
      <c r="AD68" s="82">
        <f>IF(ISBLANK(AB68)," ",IF(AB68="0","0",LOOKUP(AB68,{0,1,2,3,"3.5",4,5},{0,0,0,1,"1.5",2,3})))</f>
        <v>1</v>
      </c>
      <c r="AE68" s="77">
        <f t="shared" si="7"/>
        <v>0</v>
      </c>
      <c r="AF68" s="82" t="str">
        <f t="shared" si="8"/>
        <v>F</v>
      </c>
      <c r="AG68" s="85" t="str">
        <f t="shared" si="9"/>
        <v>Fail</v>
      </c>
      <c r="AH68" s="15"/>
      <c r="AI68" s="33" t="str">
        <f>IF(F68="0","0",LOOKUP(F68,{0,1,2,3,"3.5",4,5},{"F","D","C","B","A-","A","A+"}))</f>
        <v>A-</v>
      </c>
      <c r="AJ68" s="33" t="str">
        <f>IF(H68="0","0",LOOKUP(H68,{0,1,2,3,"3.5",4,5},{"F","D","C","B","A-","A","A+"}))</f>
        <v>D</v>
      </c>
      <c r="AK68" s="33" t="str">
        <f>IF(L68="0","0",LOOKUP(L68,{0,1,2,3,"3.5",4,5},{"F","D","C","B","A-","A","A+"}))</f>
        <v>D</v>
      </c>
      <c r="AL68" s="33" t="str">
        <f>IF(P68="0","0",LOOKUP(P68,{0,1,2,3,"3.5",4,5},{"F","D","C","B","A-","A","A+"}))</f>
        <v>F</v>
      </c>
      <c r="AM68" s="33" t="str">
        <f>IF(T68="0","0",LOOKUP(T68,{0,1,2,3,"3.5",4,5},{"F","D","C","B","A-","A","A+"}))</f>
        <v>D</v>
      </c>
      <c r="AN68" s="33" t="str">
        <f>IF(X68="0","0",LOOKUP(X68,{0,1,2,3,"3.5",4,5},{"F","D","C","B","A-","A","A+"}))</f>
        <v>F</v>
      </c>
      <c r="AO68" s="33" t="str">
        <f>IF(AB68="0","0",LOOKUP(AB68,{0,1,2,3,"3.5",4,5},{"F","D","C","B","A-","A","A+"}))</f>
        <v>B</v>
      </c>
      <c r="AP68" s="52">
        <f t="shared" si="0"/>
        <v>233</v>
      </c>
    </row>
    <row r="69" spans="1:42" ht="20.100000000000001" customHeight="1" x14ac:dyDescent="0.25">
      <c r="A69" s="86">
        <v>2069</v>
      </c>
      <c r="B69" s="87" t="s">
        <v>363</v>
      </c>
      <c r="C69" s="62">
        <v>35</v>
      </c>
      <c r="D69" s="62">
        <v>20</v>
      </c>
      <c r="E69" s="59">
        <f t="shared" si="1"/>
        <v>55</v>
      </c>
      <c r="F69" s="59">
        <f>IF(E69="0","0",LOOKUP(E69,{0,33,40,50,60,70,80},{0,1,2,3,"3.5",4,5}))</f>
        <v>3</v>
      </c>
      <c r="G69" s="59">
        <v>55</v>
      </c>
      <c r="H69" s="59">
        <f>IF(G69="0","0",LOOKUP(G69,{0,33,40,50,60,70,80},{0,1,2,3,"3.5",4,5}))</f>
        <v>3</v>
      </c>
      <c r="I69" s="59">
        <v>25</v>
      </c>
      <c r="J69" s="59">
        <v>13</v>
      </c>
      <c r="K69" s="59">
        <f t="shared" si="2"/>
        <v>38</v>
      </c>
      <c r="L69" s="59">
        <f>IF(K69="0","0",LOOKUP(K69,{0,25,30,37,45,52,60},{0,1,2,3,"3.5",4,5}))</f>
        <v>3</v>
      </c>
      <c r="M69" s="71">
        <v>24</v>
      </c>
      <c r="N69" s="71">
        <v>14</v>
      </c>
      <c r="O69" s="59">
        <f t="shared" si="3"/>
        <v>38</v>
      </c>
      <c r="P69" s="59">
        <f>IF(O69="0","0",LOOKUP(O69,{0,33,40,50,60,70,80},{0,1,2,3,"3.5",4,5}))</f>
        <v>1</v>
      </c>
      <c r="Q69" s="62">
        <v>43</v>
      </c>
      <c r="R69" s="62">
        <v>19</v>
      </c>
      <c r="S69" s="59">
        <f t="shared" si="4"/>
        <v>62</v>
      </c>
      <c r="T69" s="59" t="str">
        <f>IF(S69="0","0",LOOKUP(S69,{0,33,40,50,60,70,80},{0,1,2,3,"3.5",4,5}))</f>
        <v>3.5</v>
      </c>
      <c r="U69" s="62">
        <v>33</v>
      </c>
      <c r="V69" s="62">
        <v>18</v>
      </c>
      <c r="W69" s="59">
        <f t="shared" si="5"/>
        <v>51</v>
      </c>
      <c r="X69" s="59">
        <f>IF(W69="0","0",LOOKUP(W69,{0,33,40,50,60,70,80},{0,1,2,3,"3.5",4,5}))</f>
        <v>3</v>
      </c>
      <c r="Y69" s="62">
        <v>19</v>
      </c>
      <c r="Z69" s="62">
        <v>38</v>
      </c>
      <c r="AA69" s="59">
        <f t="shared" si="6"/>
        <v>57</v>
      </c>
      <c r="AB69" s="59">
        <f>IF(AA69="0","0",LOOKUP(AA69,{0,25,30,37,45,52,60},{0,1,2,3,"3.5",4,5}))</f>
        <v>4</v>
      </c>
      <c r="AC69" s="82" t="s">
        <v>79</v>
      </c>
      <c r="AD69" s="82">
        <f>IF(ISBLANK(AB69)," ",IF(AB69="0","0",LOOKUP(AB69,{0,1,2,3,"3.5",4,5},{0,0,0,1,"1.5",2,3})))</f>
        <v>2</v>
      </c>
      <c r="AE69" s="77">
        <f t="shared" si="7"/>
        <v>3.0833333333333335</v>
      </c>
      <c r="AF69" s="82" t="str">
        <f t="shared" si="8"/>
        <v>B</v>
      </c>
      <c r="AG69" s="85" t="str">
        <f t="shared" si="9"/>
        <v>Average Result</v>
      </c>
      <c r="AH69" s="15"/>
      <c r="AI69" s="33" t="str">
        <f>IF(F69="0","0",LOOKUP(F69,{0,1,2,3,"3.5",4,5},{"F","D","C","B","A-","A","A+"}))</f>
        <v>B</v>
      </c>
      <c r="AJ69" s="33" t="str">
        <f>IF(H69="0","0",LOOKUP(H69,{0,1,2,3,"3.5",4,5},{"F","D","C","B","A-","A","A+"}))</f>
        <v>B</v>
      </c>
      <c r="AK69" s="33" t="str">
        <f>IF(L69="0","0",LOOKUP(L69,{0,1,2,3,"3.5",4,5},{"F","D","C","B","A-","A","A+"}))</f>
        <v>B</v>
      </c>
      <c r="AL69" s="33" t="str">
        <f>IF(P69="0","0",LOOKUP(P69,{0,1,2,3,"3.5",4,5},{"F","D","C","B","A-","A","A+"}))</f>
        <v>D</v>
      </c>
      <c r="AM69" s="33" t="str">
        <f>IF(T69="0","0",LOOKUP(T69,{0,1,2,3,"3.5",4,5},{"F","D","C","B","A-","A","A+"}))</f>
        <v>A-</v>
      </c>
      <c r="AN69" s="33" t="str">
        <f>IF(X69="0","0",LOOKUP(X69,{0,1,2,3,"3.5",4,5},{"F","D","C","B","A-","A","A+"}))</f>
        <v>B</v>
      </c>
      <c r="AO69" s="33" t="str">
        <f>IF(AB69="0","0",LOOKUP(AB69,{0,1,2,3,"3.5",4,5},{"F","D","C","B","A-","A","A+"}))</f>
        <v>A</v>
      </c>
      <c r="AP69" s="52">
        <f t="shared" ref="AP69:AP132" si="10" xml:space="preserve"> SUM(E69+G69+K69+O69+S69+W69+AA69)</f>
        <v>356</v>
      </c>
    </row>
    <row r="70" spans="1:42" ht="20.100000000000001" customHeight="1" x14ac:dyDescent="0.25">
      <c r="A70" s="86">
        <v>2070</v>
      </c>
      <c r="B70" s="87" t="s">
        <v>364</v>
      </c>
      <c r="C70" s="62">
        <v>0</v>
      </c>
      <c r="D70" s="62">
        <v>0</v>
      </c>
      <c r="E70" s="59">
        <f t="shared" ref="E70:E133" si="11">IF(OR((C70&lt;19),(D70&lt;9)),0,SUM(C70:D70))</f>
        <v>0</v>
      </c>
      <c r="F70" s="59">
        <f>IF(E70="0","0",LOOKUP(E70,{0,33,40,50,60,70,80},{0,1,2,3,"3.5",4,5}))</f>
        <v>0</v>
      </c>
      <c r="G70" s="59"/>
      <c r="H70" s="59">
        <f>IF(G70="0","0",LOOKUP(G70,{0,33,40,50,60,70,80},{0,1,2,3,"3.5",4,5}))</f>
        <v>0</v>
      </c>
      <c r="I70" s="59"/>
      <c r="J70" s="59"/>
      <c r="K70" s="59">
        <f t="shared" ref="K70:K133" si="12">IF(OR((I70&lt;13),(J70&lt;8)),0,SUM(I70:J70))</f>
        <v>0</v>
      </c>
      <c r="L70" s="59">
        <f>IF(K70="0","0",LOOKUP(K70,{0,25,30,37,45,52,60},{0,1,2,3,"3.5",4,5}))</f>
        <v>0</v>
      </c>
      <c r="M70" s="72"/>
      <c r="N70" s="72"/>
      <c r="O70" s="59">
        <f t="shared" ref="O70:O133" si="13">IF(OR((M70&lt;19),(N70&lt;9)),0,SUM(M70:N70))</f>
        <v>0</v>
      </c>
      <c r="P70" s="59">
        <f>IF(O70="0","0",LOOKUP(O70,{0,33,40,50,60,70,80},{0,1,2,3,"3.5",4,5}))</f>
        <v>0</v>
      </c>
      <c r="Q70" s="62">
        <v>0</v>
      </c>
      <c r="R70" s="62">
        <v>0</v>
      </c>
      <c r="S70" s="59">
        <f t="shared" ref="S70:S133" si="14">IF(OR((Q70&lt;19),(R70&lt;9)),0,SUM(Q70:R70))</f>
        <v>0</v>
      </c>
      <c r="T70" s="59">
        <f>IF(S70="0","0",LOOKUP(S70,{0,33,40,50,60,70,80},{0,1,2,3,"3.5",4,5}))</f>
        <v>0</v>
      </c>
      <c r="U70" s="62">
        <v>0</v>
      </c>
      <c r="V70" s="62">
        <v>0</v>
      </c>
      <c r="W70" s="59">
        <f t="shared" ref="W70:W133" si="15">IF(OR((U70&lt;19),(V70&lt;9)),0,SUM(U70:V70))</f>
        <v>0</v>
      </c>
      <c r="X70" s="59">
        <f>IF(W70="0","0",LOOKUP(W70,{0,33,40,50,60,70,80},{0,1,2,3,"3.5",4,5}))</f>
        <v>0</v>
      </c>
      <c r="Y70" s="62">
        <v>0</v>
      </c>
      <c r="Z70" s="62">
        <v>0</v>
      </c>
      <c r="AA70" s="59">
        <f t="shared" ref="AA70:AA133" si="16">IF(OR((Y70&lt;13),(Z70&lt;8)),0,SUM(Y70:Z70))</f>
        <v>0</v>
      </c>
      <c r="AB70" s="59">
        <f>IF(AA70="0","0",LOOKUP(AA70,{0,25,30,37,45,52,60},{0,1,2,3,"3.5",4,5}))</f>
        <v>0</v>
      </c>
      <c r="AC70" s="82" t="s">
        <v>79</v>
      </c>
      <c r="AD70" s="82">
        <f>IF(ISBLANK(AB70)," ",IF(AB70="0","0",LOOKUP(AB70,{0,1,2,3,"3.5",4,5},{0,0,0,1,"1.5",2,3})))</f>
        <v>0</v>
      </c>
      <c r="AE70" s="77">
        <f t="shared" ref="AE70:AE133" si="17">IF(OR((F70=0),(H70=0),(L70=0),(P70=0),(T70=0),(X70=0)),0,SUM(F70+H70+L70+P70+T70+X70+AD70)/6)</f>
        <v>0</v>
      </c>
      <c r="AF70" s="82" t="str">
        <f t="shared" ref="AF70:AF133" si="18">IF(AE70&gt;=5,"A+",IF(AE70&gt;=4,"A",IF(AE70&gt;=3.5,"A-",IF(AE70&gt;=3,"B",IF(AE70&gt;=2,"C",IF(AE70&gt;=1,"D","F"))))))</f>
        <v>F</v>
      </c>
      <c r="AG70" s="85" t="str">
        <f t="shared" ref="AG70:AG133" si="19">IF(AF70="A+","Excellent Result",IF(AF70="A","Very Good Result",IF(AF70="A-","Good Result",IF(AF70="B","Average Result",IF(AF70="C","Bellow Average Result",IF(AF70="D","Not So Good Result","Fail"))))))</f>
        <v>Fail</v>
      </c>
      <c r="AH70" s="15"/>
      <c r="AI70" s="33" t="str">
        <f>IF(F70="0","0",LOOKUP(F70,{0,1,2,3,"3.5",4,5},{"F","D","C","B","A-","A","A+"}))</f>
        <v>F</v>
      </c>
      <c r="AJ70" s="33" t="str">
        <f>IF(H70="0","0",LOOKUP(H70,{0,1,2,3,"3.5",4,5},{"F","D","C","B","A-","A","A+"}))</f>
        <v>F</v>
      </c>
      <c r="AK70" s="33" t="str">
        <f>IF(L70="0","0",LOOKUP(L70,{0,1,2,3,"3.5",4,5},{"F","D","C","B","A-","A","A+"}))</f>
        <v>F</v>
      </c>
      <c r="AL70" s="33" t="str">
        <f>IF(P70="0","0",LOOKUP(P70,{0,1,2,3,"3.5",4,5},{"F","D","C","B","A-","A","A+"}))</f>
        <v>F</v>
      </c>
      <c r="AM70" s="33" t="str">
        <f>IF(T70="0","0",LOOKUP(T70,{0,1,2,3,"3.5",4,5},{"F","D","C","B","A-","A","A+"}))</f>
        <v>F</v>
      </c>
      <c r="AN70" s="33" t="str">
        <f>IF(X70="0","0",LOOKUP(X70,{0,1,2,3,"3.5",4,5},{"F","D","C","B","A-","A","A+"}))</f>
        <v>F</v>
      </c>
      <c r="AO70" s="33" t="str">
        <f>IF(AB70="0","0",LOOKUP(AB70,{0,1,2,3,"3.5",4,5},{"F","D","C","B","A-","A","A+"}))</f>
        <v>F</v>
      </c>
      <c r="AP70" s="52">
        <f t="shared" si="10"/>
        <v>0</v>
      </c>
    </row>
    <row r="71" spans="1:42" ht="20.100000000000001" customHeight="1" x14ac:dyDescent="0.25">
      <c r="A71" s="86">
        <v>2071</v>
      </c>
      <c r="B71" s="87" t="s">
        <v>365</v>
      </c>
      <c r="C71" s="62">
        <v>22</v>
      </c>
      <c r="D71" s="62">
        <v>14</v>
      </c>
      <c r="E71" s="59">
        <f t="shared" si="11"/>
        <v>36</v>
      </c>
      <c r="F71" s="59">
        <f>IF(E71="0","0",LOOKUP(E71,{0,33,40,50,60,70,80},{0,1,2,3,"3.5",4,5}))</f>
        <v>1</v>
      </c>
      <c r="G71" s="59">
        <v>38</v>
      </c>
      <c r="H71" s="59">
        <f>IF(G71="0","0",LOOKUP(G71,{0,33,40,50,60,70,80},{0,1,2,3,"3.5",4,5}))</f>
        <v>1</v>
      </c>
      <c r="I71" s="59">
        <v>11</v>
      </c>
      <c r="J71" s="59">
        <v>12</v>
      </c>
      <c r="K71" s="59">
        <f t="shared" si="12"/>
        <v>0</v>
      </c>
      <c r="L71" s="59">
        <f>IF(K71="0","0",LOOKUP(K71,{0,25,30,37,45,52,60},{0,1,2,3,"3.5",4,5}))</f>
        <v>0</v>
      </c>
      <c r="M71" s="71">
        <v>13</v>
      </c>
      <c r="N71" s="71">
        <v>14</v>
      </c>
      <c r="O71" s="59">
        <f t="shared" si="13"/>
        <v>0</v>
      </c>
      <c r="P71" s="59">
        <f>IF(O71="0","0",LOOKUP(O71,{0,33,40,50,60,70,80},{0,1,2,3,"3.5",4,5}))</f>
        <v>0</v>
      </c>
      <c r="Q71" s="62">
        <v>29</v>
      </c>
      <c r="R71" s="62">
        <v>15</v>
      </c>
      <c r="S71" s="59">
        <f t="shared" si="14"/>
        <v>44</v>
      </c>
      <c r="T71" s="59">
        <f>IF(S71="0","0",LOOKUP(S71,{0,33,40,50,60,70,80},{0,1,2,3,"3.5",4,5}))</f>
        <v>2</v>
      </c>
      <c r="U71" s="62">
        <v>22</v>
      </c>
      <c r="V71" s="62">
        <v>18</v>
      </c>
      <c r="W71" s="59">
        <f t="shared" si="15"/>
        <v>40</v>
      </c>
      <c r="X71" s="59">
        <f>IF(W71="0","0",LOOKUP(W71,{0,33,40,50,60,70,80},{0,1,2,3,"3.5",4,5}))</f>
        <v>2</v>
      </c>
      <c r="Y71" s="62">
        <v>14</v>
      </c>
      <c r="Z71" s="62">
        <v>15</v>
      </c>
      <c r="AA71" s="59">
        <f t="shared" si="16"/>
        <v>29</v>
      </c>
      <c r="AB71" s="59">
        <f>IF(AA71="0","0",LOOKUP(AA71,{0,25,30,37,45,52,60},{0,1,2,3,"3.5",4,5}))</f>
        <v>1</v>
      </c>
      <c r="AC71" s="82" t="s">
        <v>79</v>
      </c>
      <c r="AD71" s="82">
        <f>IF(ISBLANK(AB71)," ",IF(AB71="0","0",LOOKUP(AB71,{0,1,2,3,"3.5",4,5},{0,0,0,1,"1.5",2,3})))</f>
        <v>0</v>
      </c>
      <c r="AE71" s="77">
        <f t="shared" si="17"/>
        <v>0</v>
      </c>
      <c r="AF71" s="82" t="str">
        <f t="shared" si="18"/>
        <v>F</v>
      </c>
      <c r="AG71" s="85" t="str">
        <f t="shared" si="19"/>
        <v>Fail</v>
      </c>
      <c r="AH71" s="15"/>
      <c r="AI71" s="33" t="str">
        <f>IF(F71="0","0",LOOKUP(F71,{0,1,2,3,"3.5",4,5},{"F","D","C","B","A-","A","A+"}))</f>
        <v>D</v>
      </c>
      <c r="AJ71" s="33" t="str">
        <f>IF(H71="0","0",LOOKUP(H71,{0,1,2,3,"3.5",4,5},{"F","D","C","B","A-","A","A+"}))</f>
        <v>D</v>
      </c>
      <c r="AK71" s="33" t="str">
        <f>IF(L71="0","0",LOOKUP(L71,{0,1,2,3,"3.5",4,5},{"F","D","C","B","A-","A","A+"}))</f>
        <v>F</v>
      </c>
      <c r="AL71" s="33" t="str">
        <f>IF(P71="0","0",LOOKUP(P71,{0,1,2,3,"3.5",4,5},{"F","D","C","B","A-","A","A+"}))</f>
        <v>F</v>
      </c>
      <c r="AM71" s="33" t="str">
        <f>IF(T71="0","0",LOOKUP(T71,{0,1,2,3,"3.5",4,5},{"F","D","C","B","A-","A","A+"}))</f>
        <v>C</v>
      </c>
      <c r="AN71" s="33" t="str">
        <f>IF(X71="0","0",LOOKUP(X71,{0,1,2,3,"3.5",4,5},{"F","D","C","B","A-","A","A+"}))</f>
        <v>C</v>
      </c>
      <c r="AO71" s="33" t="str">
        <f>IF(AB71="0","0",LOOKUP(AB71,{0,1,2,3,"3.5",4,5},{"F","D","C","B","A-","A","A+"}))</f>
        <v>D</v>
      </c>
      <c r="AP71" s="52">
        <f t="shared" si="10"/>
        <v>187</v>
      </c>
    </row>
    <row r="72" spans="1:42" ht="20.100000000000001" customHeight="1" x14ac:dyDescent="0.25">
      <c r="A72" s="86">
        <v>2072</v>
      </c>
      <c r="B72" s="87" t="s">
        <v>366</v>
      </c>
      <c r="C72" s="62">
        <v>31</v>
      </c>
      <c r="D72" s="62">
        <v>15</v>
      </c>
      <c r="E72" s="59">
        <f t="shared" si="11"/>
        <v>46</v>
      </c>
      <c r="F72" s="59">
        <f>IF(E72="0","0",LOOKUP(E72,{0,33,40,50,60,70,80},{0,1,2,3,"3.5",4,5}))</f>
        <v>2</v>
      </c>
      <c r="G72" s="59">
        <v>39</v>
      </c>
      <c r="H72" s="59">
        <f>IF(G72="0","0",LOOKUP(G72,{0,33,40,50,60,70,80},{0,1,2,3,"3.5",4,5}))</f>
        <v>1</v>
      </c>
      <c r="I72" s="59">
        <v>11</v>
      </c>
      <c r="J72" s="59">
        <v>13</v>
      </c>
      <c r="K72" s="59">
        <f t="shared" si="12"/>
        <v>0</v>
      </c>
      <c r="L72" s="59">
        <f>IF(K72="0","0",LOOKUP(K72,{0,25,30,37,45,52,60},{0,1,2,3,"3.5",4,5}))</f>
        <v>0</v>
      </c>
      <c r="M72" s="71">
        <v>12</v>
      </c>
      <c r="N72" s="71">
        <v>13</v>
      </c>
      <c r="O72" s="59">
        <f t="shared" si="13"/>
        <v>0</v>
      </c>
      <c r="P72" s="59">
        <f>IF(O72="0","0",LOOKUP(O72,{0,33,40,50,60,70,80},{0,1,2,3,"3.5",4,5}))</f>
        <v>0</v>
      </c>
      <c r="Q72" s="62">
        <v>30</v>
      </c>
      <c r="R72" s="62">
        <v>17</v>
      </c>
      <c r="S72" s="59">
        <f t="shared" si="14"/>
        <v>47</v>
      </c>
      <c r="T72" s="59">
        <f>IF(S72="0","0",LOOKUP(S72,{0,33,40,50,60,70,80},{0,1,2,3,"3.5",4,5}))</f>
        <v>2</v>
      </c>
      <c r="U72" s="62">
        <v>18</v>
      </c>
      <c r="V72" s="62">
        <v>18</v>
      </c>
      <c r="W72" s="59">
        <f t="shared" si="15"/>
        <v>0</v>
      </c>
      <c r="X72" s="59">
        <f>IF(W72="0","0",LOOKUP(W72,{0,33,40,50,60,70,80},{0,1,2,3,"3.5",4,5}))</f>
        <v>0</v>
      </c>
      <c r="Y72" s="62">
        <v>14</v>
      </c>
      <c r="Z72" s="62">
        <v>16</v>
      </c>
      <c r="AA72" s="59">
        <f t="shared" si="16"/>
        <v>30</v>
      </c>
      <c r="AB72" s="59">
        <f>IF(AA72="0","0",LOOKUP(AA72,{0,25,30,37,45,52,60},{0,1,2,3,"3.5",4,5}))</f>
        <v>2</v>
      </c>
      <c r="AC72" s="82" t="s">
        <v>79</v>
      </c>
      <c r="AD72" s="82">
        <f>IF(ISBLANK(AB72)," ",IF(AB72="0","0",LOOKUP(AB72,{0,1,2,3,"3.5",4,5},{0,0,0,1,"1.5",2,3})))</f>
        <v>0</v>
      </c>
      <c r="AE72" s="77">
        <f t="shared" si="17"/>
        <v>0</v>
      </c>
      <c r="AF72" s="82" t="str">
        <f t="shared" si="18"/>
        <v>F</v>
      </c>
      <c r="AG72" s="85" t="str">
        <f t="shared" si="19"/>
        <v>Fail</v>
      </c>
      <c r="AH72" s="15"/>
      <c r="AI72" s="33" t="str">
        <f>IF(F72="0","0",LOOKUP(F72,{0,1,2,3,"3.5",4,5},{"F","D","C","B","A-","A","A+"}))</f>
        <v>C</v>
      </c>
      <c r="AJ72" s="33" t="str">
        <f>IF(H72="0","0",LOOKUP(H72,{0,1,2,3,"3.5",4,5},{"F","D","C","B","A-","A","A+"}))</f>
        <v>D</v>
      </c>
      <c r="AK72" s="33" t="str">
        <f>IF(L72="0","0",LOOKUP(L72,{0,1,2,3,"3.5",4,5},{"F","D","C","B","A-","A","A+"}))</f>
        <v>F</v>
      </c>
      <c r="AL72" s="33" t="str">
        <f>IF(P72="0","0",LOOKUP(P72,{0,1,2,3,"3.5",4,5},{"F","D","C","B","A-","A","A+"}))</f>
        <v>F</v>
      </c>
      <c r="AM72" s="33" t="str">
        <f>IF(T72="0","0",LOOKUP(T72,{0,1,2,3,"3.5",4,5},{"F","D","C","B","A-","A","A+"}))</f>
        <v>C</v>
      </c>
      <c r="AN72" s="33" t="str">
        <f>IF(X72="0","0",LOOKUP(X72,{0,1,2,3,"3.5",4,5},{"F","D","C","B","A-","A","A+"}))</f>
        <v>F</v>
      </c>
      <c r="AO72" s="33" t="str">
        <f>IF(AB72="0","0",LOOKUP(AB72,{0,1,2,3,"3.5",4,5},{"F","D","C","B","A-","A","A+"}))</f>
        <v>C</v>
      </c>
      <c r="AP72" s="52">
        <f t="shared" si="10"/>
        <v>162</v>
      </c>
    </row>
    <row r="73" spans="1:42" ht="20.100000000000001" customHeight="1" x14ac:dyDescent="0.25">
      <c r="A73" s="86">
        <v>2073</v>
      </c>
      <c r="B73" s="87" t="s">
        <v>367</v>
      </c>
      <c r="C73" s="62">
        <v>30</v>
      </c>
      <c r="D73" s="62">
        <v>16</v>
      </c>
      <c r="E73" s="59">
        <f t="shared" si="11"/>
        <v>46</v>
      </c>
      <c r="F73" s="59">
        <f>IF(E73="0","0",LOOKUP(E73,{0,33,40,50,60,70,80},{0,1,2,3,"3.5",4,5}))</f>
        <v>2</v>
      </c>
      <c r="G73" s="59">
        <v>36</v>
      </c>
      <c r="H73" s="59">
        <f>IF(G73="0","0",LOOKUP(G73,{0,33,40,50,60,70,80},{0,1,2,3,"3.5",4,5}))</f>
        <v>1</v>
      </c>
      <c r="I73" s="59">
        <v>17</v>
      </c>
      <c r="J73" s="59">
        <v>14</v>
      </c>
      <c r="K73" s="59">
        <f t="shared" si="12"/>
        <v>31</v>
      </c>
      <c r="L73" s="59">
        <f>IF(K73="0","0",LOOKUP(K73,{0,25,30,37,45,52,60},{0,1,2,3,"3.5",4,5}))</f>
        <v>2</v>
      </c>
      <c r="M73" s="71">
        <v>17</v>
      </c>
      <c r="N73" s="71">
        <v>16</v>
      </c>
      <c r="O73" s="59">
        <f t="shared" si="13"/>
        <v>0</v>
      </c>
      <c r="P73" s="59">
        <f>IF(O73="0","0",LOOKUP(O73,{0,33,40,50,60,70,80},{0,1,2,3,"3.5",4,5}))</f>
        <v>0</v>
      </c>
      <c r="Q73" s="62">
        <v>32</v>
      </c>
      <c r="R73" s="62">
        <v>15</v>
      </c>
      <c r="S73" s="59">
        <f t="shared" si="14"/>
        <v>47</v>
      </c>
      <c r="T73" s="59">
        <f>IF(S73="0","0",LOOKUP(S73,{0,33,40,50,60,70,80},{0,1,2,3,"3.5",4,5}))</f>
        <v>2</v>
      </c>
      <c r="U73" s="62">
        <v>24</v>
      </c>
      <c r="V73" s="62">
        <v>15</v>
      </c>
      <c r="W73" s="59">
        <f t="shared" si="15"/>
        <v>39</v>
      </c>
      <c r="X73" s="59">
        <f>IF(W73="0","0",LOOKUP(W73,{0,33,40,50,60,70,80},{0,1,2,3,"3.5",4,5}))</f>
        <v>1</v>
      </c>
      <c r="Y73" s="62">
        <v>17</v>
      </c>
      <c r="Z73" s="62">
        <v>16</v>
      </c>
      <c r="AA73" s="59">
        <f t="shared" si="16"/>
        <v>33</v>
      </c>
      <c r="AB73" s="59">
        <f>IF(AA73="0","0",LOOKUP(AA73,{0,25,30,37,45,52,60},{0,1,2,3,"3.5",4,5}))</f>
        <v>2</v>
      </c>
      <c r="AC73" s="82" t="s">
        <v>79</v>
      </c>
      <c r="AD73" s="82">
        <f>IF(ISBLANK(AB73)," ",IF(AB73="0","0",LOOKUP(AB73,{0,1,2,3,"3.5",4,5},{0,0,0,1,"1.5",2,3})))</f>
        <v>0</v>
      </c>
      <c r="AE73" s="77">
        <f t="shared" si="17"/>
        <v>0</v>
      </c>
      <c r="AF73" s="82" t="str">
        <f t="shared" si="18"/>
        <v>F</v>
      </c>
      <c r="AG73" s="85" t="str">
        <f t="shared" si="19"/>
        <v>Fail</v>
      </c>
      <c r="AH73" s="15"/>
      <c r="AI73" s="33" t="str">
        <f>IF(F73="0","0",LOOKUP(F73,{0,1,2,3,"3.5",4,5},{"F","D","C","B","A-","A","A+"}))</f>
        <v>C</v>
      </c>
      <c r="AJ73" s="33" t="str">
        <f>IF(H73="0","0",LOOKUP(H73,{0,1,2,3,"3.5",4,5},{"F","D","C","B","A-","A","A+"}))</f>
        <v>D</v>
      </c>
      <c r="AK73" s="33" t="str">
        <f>IF(L73="0","0",LOOKUP(L73,{0,1,2,3,"3.5",4,5},{"F","D","C","B","A-","A","A+"}))</f>
        <v>C</v>
      </c>
      <c r="AL73" s="33" t="str">
        <f>IF(P73="0","0",LOOKUP(P73,{0,1,2,3,"3.5",4,5},{"F","D","C","B","A-","A","A+"}))</f>
        <v>F</v>
      </c>
      <c r="AM73" s="33" t="str">
        <f>IF(T73="0","0",LOOKUP(T73,{0,1,2,3,"3.5",4,5},{"F","D","C","B","A-","A","A+"}))</f>
        <v>C</v>
      </c>
      <c r="AN73" s="33" t="str">
        <f>IF(X73="0","0",LOOKUP(X73,{0,1,2,3,"3.5",4,5},{"F","D","C","B","A-","A","A+"}))</f>
        <v>D</v>
      </c>
      <c r="AO73" s="33" t="str">
        <f>IF(AB73="0","0",LOOKUP(AB73,{0,1,2,3,"3.5",4,5},{"F","D","C","B","A-","A","A+"}))</f>
        <v>C</v>
      </c>
      <c r="AP73" s="52">
        <f t="shared" si="10"/>
        <v>232</v>
      </c>
    </row>
    <row r="74" spans="1:42" ht="20.100000000000001" customHeight="1" x14ac:dyDescent="0.25">
      <c r="A74" s="86">
        <v>2074</v>
      </c>
      <c r="B74" s="87" t="s">
        <v>368</v>
      </c>
      <c r="C74" s="62">
        <v>30</v>
      </c>
      <c r="D74" s="62">
        <v>14</v>
      </c>
      <c r="E74" s="59">
        <f t="shared" si="11"/>
        <v>44</v>
      </c>
      <c r="F74" s="59">
        <f>IF(E74="0","0",LOOKUP(E74,{0,33,40,50,60,70,80},{0,1,2,3,"3.5",4,5}))</f>
        <v>2</v>
      </c>
      <c r="G74" s="59">
        <v>41</v>
      </c>
      <c r="H74" s="59">
        <f>IF(G74="0","0",LOOKUP(G74,{0,33,40,50,60,70,80},{0,1,2,3,"3.5",4,5}))</f>
        <v>2</v>
      </c>
      <c r="I74" s="59">
        <v>20</v>
      </c>
      <c r="J74" s="59">
        <v>13</v>
      </c>
      <c r="K74" s="59">
        <f t="shared" si="12"/>
        <v>33</v>
      </c>
      <c r="L74" s="59">
        <f>IF(K74="0","0",LOOKUP(K74,{0,25,30,37,45,52,60},{0,1,2,3,"3.5",4,5}))</f>
        <v>2</v>
      </c>
      <c r="M74" s="71">
        <v>18</v>
      </c>
      <c r="N74" s="71">
        <v>15</v>
      </c>
      <c r="O74" s="59">
        <f t="shared" si="13"/>
        <v>0</v>
      </c>
      <c r="P74" s="59">
        <f>IF(O74="0","0",LOOKUP(O74,{0,33,40,50,60,70,80},{0,1,2,3,"3.5",4,5}))</f>
        <v>0</v>
      </c>
      <c r="Q74" s="62">
        <v>39</v>
      </c>
      <c r="R74" s="62">
        <v>18</v>
      </c>
      <c r="S74" s="59">
        <f t="shared" si="14"/>
        <v>57</v>
      </c>
      <c r="T74" s="59">
        <f>IF(S74="0","0",LOOKUP(S74,{0,33,40,50,60,70,80},{0,1,2,3,"3.5",4,5}))</f>
        <v>3</v>
      </c>
      <c r="U74" s="62">
        <v>24</v>
      </c>
      <c r="V74" s="62">
        <v>18</v>
      </c>
      <c r="W74" s="59">
        <f t="shared" si="15"/>
        <v>42</v>
      </c>
      <c r="X74" s="59">
        <f>IF(W74="0","0",LOOKUP(W74,{0,33,40,50,60,70,80},{0,1,2,3,"3.5",4,5}))</f>
        <v>2</v>
      </c>
      <c r="Y74" s="62">
        <v>12</v>
      </c>
      <c r="Z74" s="62">
        <v>12</v>
      </c>
      <c r="AA74" s="59">
        <f t="shared" si="16"/>
        <v>0</v>
      </c>
      <c r="AB74" s="59">
        <f>IF(AA74="0","0",LOOKUP(AA74,{0,25,30,37,45,52,60},{0,1,2,3,"3.5",4,5}))</f>
        <v>0</v>
      </c>
      <c r="AC74" s="82" t="s">
        <v>79</v>
      </c>
      <c r="AD74" s="82">
        <f>IF(ISBLANK(AB74)," ",IF(AB74="0","0",LOOKUP(AB74,{0,1,2,3,"3.5",4,5},{0,0,0,1,"1.5",2,3})))</f>
        <v>0</v>
      </c>
      <c r="AE74" s="77">
        <f t="shared" si="17"/>
        <v>0</v>
      </c>
      <c r="AF74" s="82" t="str">
        <f t="shared" si="18"/>
        <v>F</v>
      </c>
      <c r="AG74" s="85" t="str">
        <f t="shared" si="19"/>
        <v>Fail</v>
      </c>
      <c r="AH74" s="15"/>
      <c r="AI74" s="33" t="str">
        <f>IF(F74="0","0",LOOKUP(F74,{0,1,2,3,"3.5",4,5},{"F","D","C","B","A-","A","A+"}))</f>
        <v>C</v>
      </c>
      <c r="AJ74" s="33" t="str">
        <f>IF(H74="0","0",LOOKUP(H74,{0,1,2,3,"3.5",4,5},{"F","D","C","B","A-","A","A+"}))</f>
        <v>C</v>
      </c>
      <c r="AK74" s="33" t="str">
        <f>IF(L74="0","0",LOOKUP(L74,{0,1,2,3,"3.5",4,5},{"F","D","C","B","A-","A","A+"}))</f>
        <v>C</v>
      </c>
      <c r="AL74" s="33" t="str">
        <f>IF(P74="0","0",LOOKUP(P74,{0,1,2,3,"3.5",4,5},{"F","D","C","B","A-","A","A+"}))</f>
        <v>F</v>
      </c>
      <c r="AM74" s="33" t="str">
        <f>IF(T74="0","0",LOOKUP(T74,{0,1,2,3,"3.5",4,5},{"F","D","C","B","A-","A","A+"}))</f>
        <v>B</v>
      </c>
      <c r="AN74" s="33" t="str">
        <f>IF(X74="0","0",LOOKUP(X74,{0,1,2,3,"3.5",4,5},{"F","D","C","B","A-","A","A+"}))</f>
        <v>C</v>
      </c>
      <c r="AO74" s="33" t="str">
        <f>IF(AB74="0","0",LOOKUP(AB74,{0,1,2,3,"3.5",4,5},{"F","D","C","B","A-","A","A+"}))</f>
        <v>F</v>
      </c>
      <c r="AP74" s="52">
        <f t="shared" si="10"/>
        <v>217</v>
      </c>
    </row>
    <row r="75" spans="1:42" ht="20.100000000000001" customHeight="1" x14ac:dyDescent="0.25">
      <c r="A75" s="86">
        <v>2075</v>
      </c>
      <c r="B75" s="87" t="s">
        <v>369</v>
      </c>
      <c r="C75" s="62">
        <v>34</v>
      </c>
      <c r="D75" s="62">
        <v>16</v>
      </c>
      <c r="E75" s="59">
        <f t="shared" si="11"/>
        <v>50</v>
      </c>
      <c r="F75" s="59">
        <f>IF(E75="0","0",LOOKUP(E75,{0,33,40,50,60,70,80},{0,1,2,3,"3.5",4,5}))</f>
        <v>3</v>
      </c>
      <c r="G75" s="59">
        <v>51</v>
      </c>
      <c r="H75" s="59">
        <f>IF(G75="0","0",LOOKUP(G75,{0,33,40,50,60,70,80},{0,1,2,3,"3.5",4,5}))</f>
        <v>3</v>
      </c>
      <c r="I75" s="59">
        <v>22</v>
      </c>
      <c r="J75" s="59">
        <v>8</v>
      </c>
      <c r="K75" s="59">
        <f t="shared" si="12"/>
        <v>30</v>
      </c>
      <c r="L75" s="59">
        <f>IF(K75="0","0",LOOKUP(K75,{0,25,30,37,45,52,60},{0,1,2,3,"3.5",4,5}))</f>
        <v>2</v>
      </c>
      <c r="M75" s="71">
        <v>29</v>
      </c>
      <c r="N75" s="71">
        <v>14</v>
      </c>
      <c r="O75" s="59">
        <f t="shared" si="13"/>
        <v>43</v>
      </c>
      <c r="P75" s="59">
        <f>IF(O75="0","0",LOOKUP(O75,{0,33,40,50,60,70,80},{0,1,2,3,"3.5",4,5}))</f>
        <v>2</v>
      </c>
      <c r="Q75" s="62">
        <v>45</v>
      </c>
      <c r="R75" s="62">
        <v>17</v>
      </c>
      <c r="S75" s="59">
        <f t="shared" si="14"/>
        <v>62</v>
      </c>
      <c r="T75" s="59" t="str">
        <f>IF(S75="0","0",LOOKUP(S75,{0,33,40,50,60,70,80},{0,1,2,3,"3.5",4,5}))</f>
        <v>3.5</v>
      </c>
      <c r="U75" s="62">
        <v>41</v>
      </c>
      <c r="V75" s="62">
        <v>18</v>
      </c>
      <c r="W75" s="59">
        <f t="shared" si="15"/>
        <v>59</v>
      </c>
      <c r="X75" s="59">
        <f>IF(W75="0","0",LOOKUP(W75,{0,33,40,50,60,70,80},{0,1,2,3,"3.5",4,5}))</f>
        <v>3</v>
      </c>
      <c r="Y75" s="62">
        <v>14</v>
      </c>
      <c r="Z75" s="62">
        <v>11</v>
      </c>
      <c r="AA75" s="59">
        <f t="shared" si="16"/>
        <v>25</v>
      </c>
      <c r="AB75" s="59">
        <f>IF(AA75="0","0",LOOKUP(AA75,{0,25,30,37,45,52,60},{0,1,2,3,"3.5",4,5}))</f>
        <v>1</v>
      </c>
      <c r="AC75" s="82" t="s">
        <v>79</v>
      </c>
      <c r="AD75" s="82">
        <f>IF(ISBLANK(AB75)," ",IF(AB75="0","0",LOOKUP(AB75,{0,1,2,3,"3.5",4,5},{0,0,0,1,"1.5",2,3})))</f>
        <v>0</v>
      </c>
      <c r="AE75" s="77">
        <f t="shared" si="17"/>
        <v>2.75</v>
      </c>
      <c r="AF75" s="82" t="str">
        <f t="shared" si="18"/>
        <v>C</v>
      </c>
      <c r="AG75" s="85" t="str">
        <f t="shared" si="19"/>
        <v>Bellow Average Result</v>
      </c>
      <c r="AH75" s="15"/>
      <c r="AI75" s="33" t="str">
        <f>IF(F75="0","0",LOOKUP(F75,{0,1,2,3,"3.5",4,5},{"F","D","C","B","A-","A","A+"}))</f>
        <v>B</v>
      </c>
      <c r="AJ75" s="33" t="str">
        <f>IF(H75="0","0",LOOKUP(H75,{0,1,2,3,"3.5",4,5},{"F","D","C","B","A-","A","A+"}))</f>
        <v>B</v>
      </c>
      <c r="AK75" s="33" t="str">
        <f>IF(L75="0","0",LOOKUP(L75,{0,1,2,3,"3.5",4,5},{"F","D","C","B","A-","A","A+"}))</f>
        <v>C</v>
      </c>
      <c r="AL75" s="33" t="str">
        <f>IF(P75="0","0",LOOKUP(P75,{0,1,2,3,"3.5",4,5},{"F","D","C","B","A-","A","A+"}))</f>
        <v>C</v>
      </c>
      <c r="AM75" s="33" t="str">
        <f>IF(T75="0","0",LOOKUP(T75,{0,1,2,3,"3.5",4,5},{"F","D","C","B","A-","A","A+"}))</f>
        <v>A-</v>
      </c>
      <c r="AN75" s="33" t="str">
        <f>IF(X75="0","0",LOOKUP(X75,{0,1,2,3,"3.5",4,5},{"F","D","C","B","A-","A","A+"}))</f>
        <v>B</v>
      </c>
      <c r="AO75" s="33" t="str">
        <f>IF(AB75="0","0",LOOKUP(AB75,{0,1,2,3,"3.5",4,5},{"F","D","C","B","A-","A","A+"}))</f>
        <v>D</v>
      </c>
      <c r="AP75" s="52">
        <f t="shared" si="10"/>
        <v>320</v>
      </c>
    </row>
    <row r="76" spans="1:42" ht="20.100000000000001" customHeight="1" x14ac:dyDescent="0.25">
      <c r="A76" s="86">
        <v>2076</v>
      </c>
      <c r="B76" s="87" t="s">
        <v>370</v>
      </c>
      <c r="C76" s="62">
        <v>42</v>
      </c>
      <c r="D76" s="62">
        <v>16</v>
      </c>
      <c r="E76" s="59">
        <f t="shared" si="11"/>
        <v>58</v>
      </c>
      <c r="F76" s="59">
        <f>IF(E76="0","0",LOOKUP(E76,{0,33,40,50,60,70,80},{0,1,2,3,"3.5",4,5}))</f>
        <v>3</v>
      </c>
      <c r="G76" s="59">
        <v>37</v>
      </c>
      <c r="H76" s="59">
        <f>IF(G76="0","0",LOOKUP(G76,{0,33,40,50,60,70,80},{0,1,2,3,"3.5",4,5}))</f>
        <v>1</v>
      </c>
      <c r="I76" s="59">
        <v>20</v>
      </c>
      <c r="J76" s="59">
        <v>15</v>
      </c>
      <c r="K76" s="59">
        <f t="shared" si="12"/>
        <v>35</v>
      </c>
      <c r="L76" s="59">
        <f>IF(K76="0","0",LOOKUP(K76,{0,25,30,37,45,52,60},{0,1,2,3,"3.5",4,5}))</f>
        <v>2</v>
      </c>
      <c r="M76" s="71">
        <v>15</v>
      </c>
      <c r="N76" s="71">
        <v>19</v>
      </c>
      <c r="O76" s="59">
        <f t="shared" si="13"/>
        <v>0</v>
      </c>
      <c r="P76" s="59">
        <f>IF(O76="0","0",LOOKUP(O76,{0,33,40,50,60,70,80},{0,1,2,3,"3.5",4,5}))</f>
        <v>0</v>
      </c>
      <c r="Q76" s="62">
        <v>0</v>
      </c>
      <c r="R76" s="62">
        <v>0</v>
      </c>
      <c r="S76" s="59">
        <f t="shared" si="14"/>
        <v>0</v>
      </c>
      <c r="T76" s="59">
        <f>IF(S76="0","0",LOOKUP(S76,{0,33,40,50,60,70,80},{0,1,2,3,"3.5",4,5}))</f>
        <v>0</v>
      </c>
      <c r="U76" s="62">
        <v>25</v>
      </c>
      <c r="V76" s="62">
        <v>12</v>
      </c>
      <c r="W76" s="59">
        <f t="shared" si="15"/>
        <v>37</v>
      </c>
      <c r="X76" s="59">
        <f>IF(W76="0","0",LOOKUP(W76,{0,33,40,50,60,70,80},{0,1,2,3,"3.5",4,5}))</f>
        <v>1</v>
      </c>
      <c r="Y76" s="62">
        <v>0</v>
      </c>
      <c r="Z76" s="62">
        <v>0</v>
      </c>
      <c r="AA76" s="59">
        <f t="shared" si="16"/>
        <v>0</v>
      </c>
      <c r="AB76" s="59">
        <f>IF(AA76="0","0",LOOKUP(AA76,{0,25,30,37,45,52,60},{0,1,2,3,"3.5",4,5}))</f>
        <v>0</v>
      </c>
      <c r="AC76" s="82" t="s">
        <v>79</v>
      </c>
      <c r="AD76" s="82">
        <f>IF(ISBLANK(AB76)," ",IF(AB76="0","0",LOOKUP(AB76,{0,1,2,3,"3.5",4,5},{0,0,0,1,"1.5",2,3})))</f>
        <v>0</v>
      </c>
      <c r="AE76" s="77">
        <f t="shared" si="17"/>
        <v>0</v>
      </c>
      <c r="AF76" s="82" t="str">
        <f t="shared" si="18"/>
        <v>F</v>
      </c>
      <c r="AG76" s="85" t="str">
        <f t="shared" si="19"/>
        <v>Fail</v>
      </c>
      <c r="AH76" s="15"/>
      <c r="AI76" s="33" t="str">
        <f>IF(F76="0","0",LOOKUP(F76,{0,1,2,3,"3.5",4,5},{"F","D","C","B","A-","A","A+"}))</f>
        <v>B</v>
      </c>
      <c r="AJ76" s="33" t="str">
        <f>IF(H76="0","0",LOOKUP(H76,{0,1,2,3,"3.5",4,5},{"F","D","C","B","A-","A","A+"}))</f>
        <v>D</v>
      </c>
      <c r="AK76" s="33" t="str">
        <f>IF(L76="0","0",LOOKUP(L76,{0,1,2,3,"3.5",4,5},{"F","D","C","B","A-","A","A+"}))</f>
        <v>C</v>
      </c>
      <c r="AL76" s="33" t="str">
        <f>IF(P76="0","0",LOOKUP(P76,{0,1,2,3,"3.5",4,5},{"F","D","C","B","A-","A","A+"}))</f>
        <v>F</v>
      </c>
      <c r="AM76" s="33" t="str">
        <f>IF(T76="0","0",LOOKUP(T76,{0,1,2,3,"3.5",4,5},{"F","D","C","B","A-","A","A+"}))</f>
        <v>F</v>
      </c>
      <c r="AN76" s="33" t="str">
        <f>IF(X76="0","0",LOOKUP(X76,{0,1,2,3,"3.5",4,5},{"F","D","C","B","A-","A","A+"}))</f>
        <v>D</v>
      </c>
      <c r="AO76" s="33" t="str">
        <f>IF(AB76="0","0",LOOKUP(AB76,{0,1,2,3,"3.5",4,5},{"F","D","C","B","A-","A","A+"}))</f>
        <v>F</v>
      </c>
      <c r="AP76" s="52">
        <f t="shared" si="10"/>
        <v>167</v>
      </c>
    </row>
    <row r="77" spans="1:42" ht="20.100000000000001" customHeight="1" x14ac:dyDescent="0.25">
      <c r="A77" s="86">
        <v>2077</v>
      </c>
      <c r="B77" s="87" t="s">
        <v>371</v>
      </c>
      <c r="C77" s="62">
        <v>26</v>
      </c>
      <c r="D77" s="62">
        <v>14</v>
      </c>
      <c r="E77" s="59">
        <f t="shared" si="11"/>
        <v>40</v>
      </c>
      <c r="F77" s="59">
        <f>IF(E77="0","0",LOOKUP(E77,{0,33,40,50,60,70,80},{0,1,2,3,"3.5",4,5}))</f>
        <v>2</v>
      </c>
      <c r="G77" s="59">
        <v>56</v>
      </c>
      <c r="H77" s="59">
        <f>IF(G77="0","0",LOOKUP(G77,{0,33,40,50,60,70,80},{0,1,2,3,"3.5",4,5}))</f>
        <v>3</v>
      </c>
      <c r="I77" s="59">
        <v>21</v>
      </c>
      <c r="J77" s="59">
        <v>10</v>
      </c>
      <c r="K77" s="59">
        <f t="shared" si="12"/>
        <v>31</v>
      </c>
      <c r="L77" s="59">
        <f>IF(K77="0","0",LOOKUP(K77,{0,25,30,37,45,52,60},{0,1,2,3,"3.5",4,5}))</f>
        <v>2</v>
      </c>
      <c r="M77" s="72"/>
      <c r="N77" s="71">
        <v>16</v>
      </c>
      <c r="O77" s="59">
        <f t="shared" si="13"/>
        <v>0</v>
      </c>
      <c r="P77" s="59">
        <f>IF(O77="0","0",LOOKUP(O77,{0,33,40,50,60,70,80},{0,1,2,3,"3.5",4,5}))</f>
        <v>0</v>
      </c>
      <c r="Q77" s="62">
        <v>40</v>
      </c>
      <c r="R77" s="62">
        <v>12</v>
      </c>
      <c r="S77" s="59">
        <f t="shared" si="14"/>
        <v>52</v>
      </c>
      <c r="T77" s="59">
        <f>IF(S77="0","0",LOOKUP(S77,{0,33,40,50,60,70,80},{0,1,2,3,"3.5",4,5}))</f>
        <v>3</v>
      </c>
      <c r="U77" s="62">
        <v>35</v>
      </c>
      <c r="V77" s="62">
        <v>15</v>
      </c>
      <c r="W77" s="59">
        <f t="shared" si="15"/>
        <v>50</v>
      </c>
      <c r="X77" s="59">
        <f>IF(W77="0","0",LOOKUP(W77,{0,33,40,50,60,70,80},{0,1,2,3,"3.5",4,5}))</f>
        <v>3</v>
      </c>
      <c r="Y77" s="62">
        <v>9</v>
      </c>
      <c r="Z77" s="62">
        <v>11</v>
      </c>
      <c r="AA77" s="59">
        <f t="shared" si="16"/>
        <v>0</v>
      </c>
      <c r="AB77" s="59">
        <f>IF(AA77="0","0",LOOKUP(AA77,{0,25,30,37,45,52,60},{0,1,2,3,"3.5",4,5}))</f>
        <v>0</v>
      </c>
      <c r="AC77" s="82" t="s">
        <v>79</v>
      </c>
      <c r="AD77" s="82">
        <f>IF(ISBLANK(AB77)," ",IF(AB77="0","0",LOOKUP(AB77,{0,1,2,3,"3.5",4,5},{0,0,0,1,"1.5",2,3})))</f>
        <v>0</v>
      </c>
      <c r="AE77" s="77">
        <f t="shared" si="17"/>
        <v>0</v>
      </c>
      <c r="AF77" s="82" t="str">
        <f t="shared" si="18"/>
        <v>F</v>
      </c>
      <c r="AG77" s="85" t="str">
        <f t="shared" si="19"/>
        <v>Fail</v>
      </c>
      <c r="AH77" s="15"/>
      <c r="AI77" s="33" t="str">
        <f>IF(F77="0","0",LOOKUP(F77,{0,1,2,3,"3.5",4,5},{"F","D","C","B","A-","A","A+"}))</f>
        <v>C</v>
      </c>
      <c r="AJ77" s="33" t="str">
        <f>IF(H77="0","0",LOOKUP(H77,{0,1,2,3,"3.5",4,5},{"F","D","C","B","A-","A","A+"}))</f>
        <v>B</v>
      </c>
      <c r="AK77" s="33" t="str">
        <f>IF(L77="0","0",LOOKUP(L77,{0,1,2,3,"3.5",4,5},{"F","D","C","B","A-","A","A+"}))</f>
        <v>C</v>
      </c>
      <c r="AL77" s="33" t="str">
        <f>IF(P77="0","0",LOOKUP(P77,{0,1,2,3,"3.5",4,5},{"F","D","C","B","A-","A","A+"}))</f>
        <v>F</v>
      </c>
      <c r="AM77" s="33" t="str">
        <f>IF(T77="0","0",LOOKUP(T77,{0,1,2,3,"3.5",4,5},{"F","D","C","B","A-","A","A+"}))</f>
        <v>B</v>
      </c>
      <c r="AN77" s="33" t="str">
        <f>IF(X77="0","0",LOOKUP(X77,{0,1,2,3,"3.5",4,5},{"F","D","C","B","A-","A","A+"}))</f>
        <v>B</v>
      </c>
      <c r="AO77" s="33" t="str">
        <f>IF(AB77="0","0",LOOKUP(AB77,{0,1,2,3,"3.5",4,5},{"F","D","C","B","A-","A","A+"}))</f>
        <v>F</v>
      </c>
      <c r="AP77" s="52">
        <f t="shared" si="10"/>
        <v>229</v>
      </c>
    </row>
    <row r="78" spans="1:42" ht="20.100000000000001" customHeight="1" x14ac:dyDescent="0.25">
      <c r="A78" s="86">
        <v>2078</v>
      </c>
      <c r="B78" s="87" t="s">
        <v>372</v>
      </c>
      <c r="C78" s="62">
        <v>28</v>
      </c>
      <c r="D78" s="62">
        <v>15</v>
      </c>
      <c r="E78" s="59">
        <f t="shared" si="11"/>
        <v>43</v>
      </c>
      <c r="F78" s="59">
        <f>IF(E78="0","0",LOOKUP(E78,{0,33,40,50,60,70,80},{0,1,2,3,"3.5",4,5}))</f>
        <v>2</v>
      </c>
      <c r="G78" s="59">
        <v>47</v>
      </c>
      <c r="H78" s="59">
        <f>IF(G78="0","0",LOOKUP(G78,{0,33,40,50,60,70,80},{0,1,2,3,"3.5",4,5}))</f>
        <v>2</v>
      </c>
      <c r="I78" s="59">
        <v>13</v>
      </c>
      <c r="J78" s="59">
        <v>10</v>
      </c>
      <c r="K78" s="59">
        <f t="shared" si="12"/>
        <v>23</v>
      </c>
      <c r="L78" s="59">
        <f>IF(K78="0","0",LOOKUP(K78,{0,25,30,37,45,52,60},{0,1,2,3,"3.5",4,5}))</f>
        <v>0</v>
      </c>
      <c r="M78" s="72">
        <v>21</v>
      </c>
      <c r="N78" s="72">
        <v>17</v>
      </c>
      <c r="O78" s="59">
        <f t="shared" si="13"/>
        <v>38</v>
      </c>
      <c r="P78" s="59">
        <f>IF(O78="0","0",LOOKUP(O78,{0,33,40,50,60,70,80},{0,1,2,3,"3.5",4,5}))</f>
        <v>1</v>
      </c>
      <c r="Q78" s="62">
        <v>0</v>
      </c>
      <c r="R78" s="62">
        <v>0</v>
      </c>
      <c r="S78" s="59">
        <f t="shared" si="14"/>
        <v>0</v>
      </c>
      <c r="T78" s="59">
        <f>IF(S78="0","0",LOOKUP(S78,{0,33,40,50,60,70,80},{0,1,2,3,"3.5",4,5}))</f>
        <v>0</v>
      </c>
      <c r="U78" s="62">
        <v>30</v>
      </c>
      <c r="V78" s="62">
        <v>16</v>
      </c>
      <c r="W78" s="59">
        <f t="shared" si="15"/>
        <v>46</v>
      </c>
      <c r="X78" s="59">
        <f>IF(W78="0","0",LOOKUP(W78,{0,33,40,50,60,70,80},{0,1,2,3,"3.5",4,5}))</f>
        <v>2</v>
      </c>
      <c r="Y78" s="62">
        <v>0</v>
      </c>
      <c r="Z78" s="62">
        <v>0</v>
      </c>
      <c r="AA78" s="59">
        <f t="shared" si="16"/>
        <v>0</v>
      </c>
      <c r="AB78" s="59">
        <f>IF(AA78="0","0",LOOKUP(AA78,{0,25,30,37,45,52,60},{0,1,2,3,"3.5",4,5}))</f>
        <v>0</v>
      </c>
      <c r="AC78" s="82" t="s">
        <v>79</v>
      </c>
      <c r="AD78" s="82">
        <f>IF(ISBLANK(AB78)," ",IF(AB78="0","0",LOOKUP(AB78,{0,1,2,3,"3.5",4,5},{0,0,0,1,"1.5",2,3})))</f>
        <v>0</v>
      </c>
      <c r="AE78" s="77">
        <f t="shared" si="17"/>
        <v>0</v>
      </c>
      <c r="AF78" s="82" t="str">
        <f t="shared" si="18"/>
        <v>F</v>
      </c>
      <c r="AG78" s="85" t="str">
        <f t="shared" si="19"/>
        <v>Fail</v>
      </c>
      <c r="AH78" s="15"/>
      <c r="AI78" s="33" t="str">
        <f>IF(F78="0","0",LOOKUP(F78,{0,1,2,3,"3.5",4,5},{"F","D","C","B","A-","A","A+"}))</f>
        <v>C</v>
      </c>
      <c r="AJ78" s="33" t="str">
        <f>IF(H78="0","0",LOOKUP(H78,{0,1,2,3,"3.5",4,5},{"F","D","C","B","A-","A","A+"}))</f>
        <v>C</v>
      </c>
      <c r="AK78" s="33" t="str">
        <f>IF(L78="0","0",LOOKUP(L78,{0,1,2,3,"3.5",4,5},{"F","D","C","B","A-","A","A+"}))</f>
        <v>F</v>
      </c>
      <c r="AL78" s="33" t="str">
        <f>IF(P78="0","0",LOOKUP(P78,{0,1,2,3,"3.5",4,5},{"F","D","C","B","A-","A","A+"}))</f>
        <v>D</v>
      </c>
      <c r="AM78" s="33" t="str">
        <f>IF(T78="0","0",LOOKUP(T78,{0,1,2,3,"3.5",4,5},{"F","D","C","B","A-","A","A+"}))</f>
        <v>F</v>
      </c>
      <c r="AN78" s="33" t="str">
        <f>IF(X78="0","0",LOOKUP(X78,{0,1,2,3,"3.5",4,5},{"F","D","C","B","A-","A","A+"}))</f>
        <v>C</v>
      </c>
      <c r="AO78" s="33" t="str">
        <f>IF(AB78="0","0",LOOKUP(AB78,{0,1,2,3,"3.5",4,5},{"F","D","C","B","A-","A","A+"}))</f>
        <v>F</v>
      </c>
      <c r="AP78" s="52">
        <f t="shared" si="10"/>
        <v>197</v>
      </c>
    </row>
    <row r="79" spans="1:42" ht="20.100000000000001" customHeight="1" x14ac:dyDescent="0.25">
      <c r="A79" s="86">
        <v>2079</v>
      </c>
      <c r="B79" s="87" t="s">
        <v>373</v>
      </c>
      <c r="C79" s="62">
        <v>35</v>
      </c>
      <c r="D79" s="62">
        <v>9</v>
      </c>
      <c r="E79" s="59">
        <f t="shared" si="11"/>
        <v>44</v>
      </c>
      <c r="F79" s="59">
        <f>IF(E79="0","0",LOOKUP(E79,{0,33,40,50,60,70,80},{0,1,2,3,"3.5",4,5}))</f>
        <v>2</v>
      </c>
      <c r="G79" s="59">
        <v>43</v>
      </c>
      <c r="H79" s="59">
        <f>IF(G79="0","0",LOOKUP(G79,{0,33,40,50,60,70,80},{0,1,2,3,"3.5",4,5}))</f>
        <v>2</v>
      </c>
      <c r="I79" s="59">
        <v>19</v>
      </c>
      <c r="J79" s="59">
        <v>13</v>
      </c>
      <c r="K79" s="59">
        <f t="shared" si="12"/>
        <v>32</v>
      </c>
      <c r="L79" s="59">
        <f>IF(K79="0","0",LOOKUP(K79,{0,25,30,37,45,52,60},{0,1,2,3,"3.5",4,5}))</f>
        <v>2</v>
      </c>
      <c r="M79" s="71">
        <v>12</v>
      </c>
      <c r="N79" s="71">
        <v>11</v>
      </c>
      <c r="O79" s="59">
        <f t="shared" si="13"/>
        <v>0</v>
      </c>
      <c r="P79" s="59">
        <f>IF(O79="0","0",LOOKUP(O79,{0,33,40,50,60,70,80},{0,1,2,3,"3.5",4,5}))</f>
        <v>0</v>
      </c>
      <c r="Q79" s="62">
        <v>33</v>
      </c>
      <c r="R79" s="62">
        <v>17</v>
      </c>
      <c r="S79" s="59">
        <f t="shared" si="14"/>
        <v>50</v>
      </c>
      <c r="T79" s="59">
        <f>IF(S79="0","0",LOOKUP(S79,{0,33,40,50,60,70,80},{0,1,2,3,"3.5",4,5}))</f>
        <v>3</v>
      </c>
      <c r="U79" s="62">
        <v>17</v>
      </c>
      <c r="V79" s="62">
        <v>15</v>
      </c>
      <c r="W79" s="59">
        <f t="shared" si="15"/>
        <v>0</v>
      </c>
      <c r="X79" s="59">
        <f>IF(W79="0","0",LOOKUP(W79,{0,33,40,50,60,70,80},{0,1,2,3,"3.5",4,5}))</f>
        <v>0</v>
      </c>
      <c r="Y79" s="62">
        <v>36</v>
      </c>
      <c r="Z79" s="62">
        <v>13</v>
      </c>
      <c r="AA79" s="59">
        <f t="shared" si="16"/>
        <v>49</v>
      </c>
      <c r="AB79" s="59" t="str">
        <f>IF(AA79="0","0",LOOKUP(AA79,{0,25,30,37,45,52,60},{0,1,2,3,"3.5",4,5}))</f>
        <v>3.5</v>
      </c>
      <c r="AC79" s="82" t="s">
        <v>79</v>
      </c>
      <c r="AD79" s="82" t="str">
        <f>IF(ISBLANK(AB79)," ",IF(AB79="0","0",LOOKUP(AB79,{0,1,2,3,"3.5",4,5},{0,0,0,1,"1.5",2,3})))</f>
        <v>1.5</v>
      </c>
      <c r="AE79" s="77">
        <f t="shared" si="17"/>
        <v>0</v>
      </c>
      <c r="AF79" s="82" t="str">
        <f t="shared" si="18"/>
        <v>F</v>
      </c>
      <c r="AG79" s="85" t="str">
        <f t="shared" si="19"/>
        <v>Fail</v>
      </c>
      <c r="AH79" s="15"/>
      <c r="AI79" s="33" t="str">
        <f>IF(F79="0","0",LOOKUP(F79,{0,1,2,3,"3.5",4,5},{"F","D","C","B","A-","A","A+"}))</f>
        <v>C</v>
      </c>
      <c r="AJ79" s="33" t="str">
        <f>IF(H79="0","0",LOOKUP(H79,{0,1,2,3,"3.5",4,5},{"F","D","C","B","A-","A","A+"}))</f>
        <v>C</v>
      </c>
      <c r="AK79" s="33" t="str">
        <f>IF(L79="0","0",LOOKUP(L79,{0,1,2,3,"3.5",4,5},{"F","D","C","B","A-","A","A+"}))</f>
        <v>C</v>
      </c>
      <c r="AL79" s="33" t="str">
        <f>IF(P79="0","0",LOOKUP(P79,{0,1,2,3,"3.5",4,5},{"F","D","C","B","A-","A","A+"}))</f>
        <v>F</v>
      </c>
      <c r="AM79" s="33" t="str">
        <f>IF(T79="0","0",LOOKUP(T79,{0,1,2,3,"3.5",4,5},{"F","D","C","B","A-","A","A+"}))</f>
        <v>B</v>
      </c>
      <c r="AN79" s="33" t="str">
        <f>IF(X79="0","0",LOOKUP(X79,{0,1,2,3,"3.5",4,5},{"F","D","C","B","A-","A","A+"}))</f>
        <v>F</v>
      </c>
      <c r="AO79" s="33" t="str">
        <f>IF(AB79="0","0",LOOKUP(AB79,{0,1,2,3,"3.5",4,5},{"F","D","C","B","A-","A","A+"}))</f>
        <v>A-</v>
      </c>
      <c r="AP79" s="52">
        <f t="shared" si="10"/>
        <v>218</v>
      </c>
    </row>
    <row r="80" spans="1:42" ht="20.100000000000001" customHeight="1" x14ac:dyDescent="0.25">
      <c r="A80" s="86">
        <v>2080</v>
      </c>
      <c r="B80" s="87" t="s">
        <v>374</v>
      </c>
      <c r="C80" s="62">
        <v>37</v>
      </c>
      <c r="D80" s="62">
        <v>22</v>
      </c>
      <c r="E80" s="59">
        <f t="shared" si="11"/>
        <v>59</v>
      </c>
      <c r="F80" s="59">
        <f>IF(E80="0","0",LOOKUP(E80,{0,33,40,50,60,70,80},{0,1,2,3,"3.5",4,5}))</f>
        <v>3</v>
      </c>
      <c r="G80" s="59">
        <v>61</v>
      </c>
      <c r="H80" s="59" t="str">
        <f>IF(G80="0","0",LOOKUP(G80,{0,33,40,50,60,70,80},{0,1,2,3,"3.5",4,5}))</f>
        <v>3.5</v>
      </c>
      <c r="I80" s="59">
        <v>19</v>
      </c>
      <c r="J80" s="59">
        <v>11</v>
      </c>
      <c r="K80" s="59">
        <f t="shared" si="12"/>
        <v>30</v>
      </c>
      <c r="L80" s="59">
        <f>IF(K80="0","0",LOOKUP(K80,{0,25,30,37,45,52,60},{0,1,2,3,"3.5",4,5}))</f>
        <v>2</v>
      </c>
      <c r="M80" s="59">
        <v>16</v>
      </c>
      <c r="N80" s="59">
        <v>10</v>
      </c>
      <c r="O80" s="59">
        <f t="shared" si="13"/>
        <v>0</v>
      </c>
      <c r="P80" s="59">
        <f>IF(O80="0","0",LOOKUP(O80,{0,33,40,50,60,70,80},{0,1,2,3,"3.5",4,5}))</f>
        <v>0</v>
      </c>
      <c r="Q80" s="62">
        <v>28</v>
      </c>
      <c r="R80" s="62">
        <v>12</v>
      </c>
      <c r="S80" s="59">
        <f t="shared" si="14"/>
        <v>40</v>
      </c>
      <c r="T80" s="59">
        <f>IF(S80="0","0",LOOKUP(S80,{0,33,40,50,60,70,80},{0,1,2,3,"3.5",4,5}))</f>
        <v>2</v>
      </c>
      <c r="U80" s="62">
        <v>16</v>
      </c>
      <c r="V80" s="62">
        <v>21</v>
      </c>
      <c r="W80" s="59">
        <f t="shared" si="15"/>
        <v>0</v>
      </c>
      <c r="X80" s="59">
        <f>IF(W80="0","0",LOOKUP(W80,{0,33,40,50,60,70,80},{0,1,2,3,"3.5",4,5}))</f>
        <v>0</v>
      </c>
      <c r="Y80" s="62">
        <v>17</v>
      </c>
      <c r="Z80" s="62">
        <v>8</v>
      </c>
      <c r="AA80" s="59">
        <f t="shared" si="16"/>
        <v>25</v>
      </c>
      <c r="AB80" s="59">
        <f>IF(AA80="0","0",LOOKUP(AA80,{0,25,30,37,45,52,60},{0,1,2,3,"3.5",4,5}))</f>
        <v>1</v>
      </c>
      <c r="AC80" s="82" t="s">
        <v>79</v>
      </c>
      <c r="AD80" s="82">
        <f>IF(ISBLANK(AB80)," ",IF(AB80="0","0",LOOKUP(AB80,{0,1,2,3,"3.5",4,5},{0,0,0,1,"1.5",2,3})))</f>
        <v>0</v>
      </c>
      <c r="AE80" s="77">
        <f t="shared" si="17"/>
        <v>0</v>
      </c>
      <c r="AF80" s="82" t="str">
        <f t="shared" si="18"/>
        <v>F</v>
      </c>
      <c r="AG80" s="85" t="str">
        <f t="shared" si="19"/>
        <v>Fail</v>
      </c>
      <c r="AH80" s="15"/>
      <c r="AI80" s="33" t="str">
        <f>IF(F80="0","0",LOOKUP(F80,{0,1,2,3,"3.5",4,5},{"F","D","C","B","A-","A","A+"}))</f>
        <v>B</v>
      </c>
      <c r="AJ80" s="33" t="str">
        <f>IF(H80="0","0",LOOKUP(H80,{0,1,2,3,"3.5",4,5},{"F","D","C","B","A-","A","A+"}))</f>
        <v>A-</v>
      </c>
      <c r="AK80" s="33" t="str">
        <f>IF(L80="0","0",LOOKUP(L80,{0,1,2,3,"3.5",4,5},{"F","D","C","B","A-","A","A+"}))</f>
        <v>C</v>
      </c>
      <c r="AL80" s="33" t="str">
        <f>IF(P80="0","0",LOOKUP(P80,{0,1,2,3,"3.5",4,5},{"F","D","C","B","A-","A","A+"}))</f>
        <v>F</v>
      </c>
      <c r="AM80" s="33" t="str">
        <f>IF(T80="0","0",LOOKUP(T80,{0,1,2,3,"3.5",4,5},{"F","D","C","B","A-","A","A+"}))</f>
        <v>C</v>
      </c>
      <c r="AN80" s="33" t="str">
        <f>IF(X80="0","0",LOOKUP(X80,{0,1,2,3,"3.5",4,5},{"F","D","C","B","A-","A","A+"}))</f>
        <v>F</v>
      </c>
      <c r="AO80" s="33" t="str">
        <f>IF(AB80="0","0",LOOKUP(AB80,{0,1,2,3,"3.5",4,5},{"F","D","C","B","A-","A","A+"}))</f>
        <v>D</v>
      </c>
      <c r="AP80" s="52">
        <f t="shared" si="10"/>
        <v>215</v>
      </c>
    </row>
    <row r="81" spans="1:42" ht="20.100000000000001" customHeight="1" x14ac:dyDescent="0.25">
      <c r="A81" s="86">
        <v>2081</v>
      </c>
      <c r="B81" s="87" t="s">
        <v>375</v>
      </c>
      <c r="C81" s="62">
        <v>30</v>
      </c>
      <c r="D81" s="62">
        <v>18</v>
      </c>
      <c r="E81" s="59">
        <f t="shared" si="11"/>
        <v>48</v>
      </c>
      <c r="F81" s="59">
        <f>IF(E81="0","0",LOOKUP(E81,{0,33,40,50,60,70,80},{0,1,2,3,"3.5",4,5}))</f>
        <v>2</v>
      </c>
      <c r="G81" s="59">
        <v>46</v>
      </c>
      <c r="H81" s="59">
        <f>IF(G81="0","0",LOOKUP(G81,{0,33,40,50,60,70,80},{0,1,2,3,"3.5",4,5}))</f>
        <v>2</v>
      </c>
      <c r="I81" s="59">
        <v>19</v>
      </c>
      <c r="J81" s="59">
        <v>15</v>
      </c>
      <c r="K81" s="59">
        <f t="shared" si="12"/>
        <v>34</v>
      </c>
      <c r="L81" s="59">
        <f>IF(K81="0","0",LOOKUP(K81,{0,25,30,37,45,52,60},{0,1,2,3,"3.5",4,5}))</f>
        <v>2</v>
      </c>
      <c r="M81" s="59">
        <v>14</v>
      </c>
      <c r="N81" s="59">
        <v>20</v>
      </c>
      <c r="O81" s="59">
        <f t="shared" si="13"/>
        <v>0</v>
      </c>
      <c r="P81" s="59">
        <f>IF(O81="0","0",LOOKUP(O81,{0,33,40,50,60,70,80},{0,1,2,3,"3.5",4,5}))</f>
        <v>0</v>
      </c>
      <c r="Q81" s="62">
        <v>25</v>
      </c>
      <c r="R81" s="62">
        <v>11</v>
      </c>
      <c r="S81" s="59">
        <f t="shared" si="14"/>
        <v>36</v>
      </c>
      <c r="T81" s="59">
        <f>IF(S81="0","0",LOOKUP(S81,{0,33,40,50,60,70,80},{0,1,2,3,"3.5",4,5}))</f>
        <v>1</v>
      </c>
      <c r="U81" s="62">
        <v>39</v>
      </c>
      <c r="V81" s="62">
        <v>15</v>
      </c>
      <c r="W81" s="59">
        <f t="shared" si="15"/>
        <v>54</v>
      </c>
      <c r="X81" s="59">
        <f>IF(W81="0","0",LOOKUP(W81,{0,33,40,50,60,70,80},{0,1,2,3,"3.5",4,5}))</f>
        <v>3</v>
      </c>
      <c r="Y81" s="62">
        <v>21</v>
      </c>
      <c r="Z81" s="62">
        <v>14</v>
      </c>
      <c r="AA81" s="59">
        <f t="shared" si="16"/>
        <v>35</v>
      </c>
      <c r="AB81" s="59">
        <f>IF(AA81="0","0",LOOKUP(AA81,{0,25,30,37,45,52,60},{0,1,2,3,"3.5",4,5}))</f>
        <v>2</v>
      </c>
      <c r="AC81" s="82" t="s">
        <v>79</v>
      </c>
      <c r="AD81" s="82">
        <f>IF(ISBLANK(AB81)," ",IF(AB81="0","0",LOOKUP(AB81,{0,1,2,3,"3.5",4,5},{0,0,0,1,"1.5",2,3})))</f>
        <v>0</v>
      </c>
      <c r="AE81" s="77">
        <f t="shared" si="17"/>
        <v>0</v>
      </c>
      <c r="AF81" s="82" t="str">
        <f t="shared" si="18"/>
        <v>F</v>
      </c>
      <c r="AG81" s="85" t="str">
        <f t="shared" si="19"/>
        <v>Fail</v>
      </c>
      <c r="AH81" s="15"/>
      <c r="AI81" s="33" t="str">
        <f>IF(F81="0","0",LOOKUP(F81,{0,1,2,3,"3.5",4,5},{"F","D","C","B","A-","A","A+"}))</f>
        <v>C</v>
      </c>
      <c r="AJ81" s="33" t="str">
        <f>IF(H81="0","0",LOOKUP(H81,{0,1,2,3,"3.5",4,5},{"F","D","C","B","A-","A","A+"}))</f>
        <v>C</v>
      </c>
      <c r="AK81" s="33" t="str">
        <f>IF(L81="0","0",LOOKUP(L81,{0,1,2,3,"3.5",4,5},{"F","D","C","B","A-","A","A+"}))</f>
        <v>C</v>
      </c>
      <c r="AL81" s="33" t="str">
        <f>IF(P81="0","0",LOOKUP(P81,{0,1,2,3,"3.5",4,5},{"F","D","C","B","A-","A","A+"}))</f>
        <v>F</v>
      </c>
      <c r="AM81" s="33" t="str">
        <f>IF(T81="0","0",LOOKUP(T81,{0,1,2,3,"3.5",4,5},{"F","D","C","B","A-","A","A+"}))</f>
        <v>D</v>
      </c>
      <c r="AN81" s="33" t="str">
        <f>IF(X81="0","0",LOOKUP(X81,{0,1,2,3,"3.5",4,5},{"F","D","C","B","A-","A","A+"}))</f>
        <v>B</v>
      </c>
      <c r="AO81" s="33" t="str">
        <f>IF(AB81="0","0",LOOKUP(AB81,{0,1,2,3,"3.5",4,5},{"F","D","C","B","A-","A","A+"}))</f>
        <v>C</v>
      </c>
      <c r="AP81" s="52">
        <f t="shared" si="10"/>
        <v>253</v>
      </c>
    </row>
    <row r="82" spans="1:42" ht="20.100000000000001" customHeight="1" x14ac:dyDescent="0.25">
      <c r="A82" s="86">
        <v>2082</v>
      </c>
      <c r="B82" s="87" t="s">
        <v>376</v>
      </c>
      <c r="C82" s="62">
        <v>35</v>
      </c>
      <c r="D82" s="62">
        <v>21</v>
      </c>
      <c r="E82" s="59">
        <f t="shared" si="11"/>
        <v>56</v>
      </c>
      <c r="F82" s="59">
        <f>IF(E82="0","0",LOOKUP(E82,{0,33,40,50,60,70,80},{0,1,2,3,"3.5",4,5}))</f>
        <v>3</v>
      </c>
      <c r="G82" s="59">
        <v>54</v>
      </c>
      <c r="H82" s="59">
        <f>IF(G82="0","0",LOOKUP(G82,{0,33,40,50,60,70,80},{0,1,2,3,"3.5",4,5}))</f>
        <v>3</v>
      </c>
      <c r="I82" s="59">
        <v>28</v>
      </c>
      <c r="J82" s="59">
        <v>11</v>
      </c>
      <c r="K82" s="59">
        <f t="shared" si="12"/>
        <v>39</v>
      </c>
      <c r="L82" s="59">
        <f>IF(K82="0","0",LOOKUP(K82,{0,25,30,37,45,52,60},{0,1,2,3,"3.5",4,5}))</f>
        <v>3</v>
      </c>
      <c r="M82" s="59">
        <v>21</v>
      </c>
      <c r="N82" s="59">
        <v>22</v>
      </c>
      <c r="O82" s="59">
        <f t="shared" si="13"/>
        <v>43</v>
      </c>
      <c r="P82" s="59">
        <f>IF(O82="0","0",LOOKUP(O82,{0,33,40,50,60,70,80},{0,1,2,3,"3.5",4,5}))</f>
        <v>2</v>
      </c>
      <c r="Q82" s="62">
        <v>37</v>
      </c>
      <c r="R82" s="62">
        <v>25</v>
      </c>
      <c r="S82" s="59">
        <f t="shared" si="14"/>
        <v>62</v>
      </c>
      <c r="T82" s="59" t="str">
        <f>IF(S82="0","0",LOOKUP(S82,{0,33,40,50,60,70,80},{0,1,2,3,"3.5",4,5}))</f>
        <v>3.5</v>
      </c>
      <c r="U82" s="62">
        <v>33</v>
      </c>
      <c r="V82" s="62">
        <v>25</v>
      </c>
      <c r="W82" s="59">
        <f t="shared" si="15"/>
        <v>58</v>
      </c>
      <c r="X82" s="59">
        <f>IF(W82="0","0",LOOKUP(W82,{0,33,40,50,60,70,80},{0,1,2,3,"3.5",4,5}))</f>
        <v>3</v>
      </c>
      <c r="Y82" s="62">
        <v>11</v>
      </c>
      <c r="Z82" s="62">
        <v>14</v>
      </c>
      <c r="AA82" s="59">
        <f t="shared" si="16"/>
        <v>0</v>
      </c>
      <c r="AB82" s="59">
        <f>IF(AA82="0","0",LOOKUP(AA82,{0,25,30,37,45,52,60},{0,1,2,3,"3.5",4,5}))</f>
        <v>0</v>
      </c>
      <c r="AC82" s="82" t="s">
        <v>79</v>
      </c>
      <c r="AD82" s="82">
        <f>IF(ISBLANK(AB82)," ",IF(AB82="0","0",LOOKUP(AB82,{0,1,2,3,"3.5",4,5},{0,0,0,1,"1.5",2,3})))</f>
        <v>0</v>
      </c>
      <c r="AE82" s="77">
        <f t="shared" si="17"/>
        <v>2.9166666666666665</v>
      </c>
      <c r="AF82" s="82" t="str">
        <f t="shared" si="18"/>
        <v>C</v>
      </c>
      <c r="AG82" s="85" t="str">
        <f t="shared" si="19"/>
        <v>Bellow Average Result</v>
      </c>
      <c r="AH82" s="15"/>
      <c r="AI82" s="33" t="str">
        <f>IF(F82="0","0",LOOKUP(F82,{0,1,2,3,"3.5",4,5},{"F","D","C","B","A-","A","A+"}))</f>
        <v>B</v>
      </c>
      <c r="AJ82" s="33" t="str">
        <f>IF(H82="0","0",LOOKUP(H82,{0,1,2,3,"3.5",4,5},{"F","D","C","B","A-","A","A+"}))</f>
        <v>B</v>
      </c>
      <c r="AK82" s="33" t="str">
        <f>IF(L82="0","0",LOOKUP(L82,{0,1,2,3,"3.5",4,5},{"F","D","C","B","A-","A","A+"}))</f>
        <v>B</v>
      </c>
      <c r="AL82" s="33" t="str">
        <f>IF(P82="0","0",LOOKUP(P82,{0,1,2,3,"3.5",4,5},{"F","D","C","B","A-","A","A+"}))</f>
        <v>C</v>
      </c>
      <c r="AM82" s="33" t="str">
        <f>IF(T82="0","0",LOOKUP(T82,{0,1,2,3,"3.5",4,5},{"F","D","C","B","A-","A","A+"}))</f>
        <v>A-</v>
      </c>
      <c r="AN82" s="33" t="str">
        <f>IF(X82="0","0",LOOKUP(X82,{0,1,2,3,"3.5",4,5},{"F","D","C","B","A-","A","A+"}))</f>
        <v>B</v>
      </c>
      <c r="AO82" s="33" t="str">
        <f>IF(AB82="0","0",LOOKUP(AB82,{0,1,2,3,"3.5",4,5},{"F","D","C","B","A-","A","A+"}))</f>
        <v>F</v>
      </c>
      <c r="AP82" s="52">
        <f t="shared" si="10"/>
        <v>312</v>
      </c>
    </row>
    <row r="83" spans="1:42" ht="20.100000000000001" customHeight="1" x14ac:dyDescent="0.25">
      <c r="A83" s="86">
        <v>2083</v>
      </c>
      <c r="B83" s="87" t="s">
        <v>377</v>
      </c>
      <c r="C83" s="62">
        <v>43</v>
      </c>
      <c r="D83" s="62">
        <v>22</v>
      </c>
      <c r="E83" s="59">
        <f t="shared" si="11"/>
        <v>65</v>
      </c>
      <c r="F83" s="59" t="str">
        <f>IF(E83="0","0",LOOKUP(E83,{0,33,40,50,60,70,80},{0,1,2,3,"3.5",4,5}))</f>
        <v>3.5</v>
      </c>
      <c r="G83" s="59">
        <v>53</v>
      </c>
      <c r="H83" s="59">
        <f>IF(G83="0","0",LOOKUP(G83,{0,33,40,50,60,70,80},{0,1,2,3,"3.5",4,5}))</f>
        <v>3</v>
      </c>
      <c r="I83" s="59">
        <v>26</v>
      </c>
      <c r="J83" s="59">
        <v>12</v>
      </c>
      <c r="K83" s="59">
        <f t="shared" si="12"/>
        <v>38</v>
      </c>
      <c r="L83" s="59">
        <f>IF(K83="0","0",LOOKUP(K83,{0,25,30,37,45,52,60},{0,1,2,3,"3.5",4,5}))</f>
        <v>3</v>
      </c>
      <c r="M83" s="59">
        <v>20</v>
      </c>
      <c r="N83" s="59">
        <v>14</v>
      </c>
      <c r="O83" s="59">
        <f t="shared" si="13"/>
        <v>34</v>
      </c>
      <c r="P83" s="59">
        <f>IF(O83="0","0",LOOKUP(O83,{0,33,40,50,60,70,80},{0,1,2,3,"3.5",4,5}))</f>
        <v>1</v>
      </c>
      <c r="Q83" s="62">
        <v>40</v>
      </c>
      <c r="R83" s="62">
        <v>13</v>
      </c>
      <c r="S83" s="59">
        <f t="shared" si="14"/>
        <v>53</v>
      </c>
      <c r="T83" s="59">
        <f>IF(S83="0","0",LOOKUP(S83,{0,33,40,50,60,70,80},{0,1,2,3,"3.5",4,5}))</f>
        <v>3</v>
      </c>
      <c r="U83" s="62">
        <v>36</v>
      </c>
      <c r="V83" s="62">
        <v>24</v>
      </c>
      <c r="W83" s="59">
        <f t="shared" si="15"/>
        <v>60</v>
      </c>
      <c r="X83" s="59" t="str">
        <f>IF(W83="0","0",LOOKUP(W83,{0,33,40,50,60,70,80},{0,1,2,3,"3.5",4,5}))</f>
        <v>3.5</v>
      </c>
      <c r="Y83" s="62">
        <v>24</v>
      </c>
      <c r="Z83" s="62">
        <v>15</v>
      </c>
      <c r="AA83" s="59">
        <f t="shared" si="16"/>
        <v>39</v>
      </c>
      <c r="AB83" s="59">
        <f>IF(AA83="0","0",LOOKUP(AA83,{0,25,30,37,45,52,60},{0,1,2,3,"3.5",4,5}))</f>
        <v>3</v>
      </c>
      <c r="AC83" s="82" t="s">
        <v>79</v>
      </c>
      <c r="AD83" s="82">
        <f>IF(ISBLANK(AB83)," ",IF(AB83="0","0",LOOKUP(AB83,{0,1,2,3,"3.5",4,5},{0,0,0,1,"1.5",2,3})))</f>
        <v>1</v>
      </c>
      <c r="AE83" s="77">
        <f t="shared" si="17"/>
        <v>3</v>
      </c>
      <c r="AF83" s="82" t="str">
        <f t="shared" si="18"/>
        <v>B</v>
      </c>
      <c r="AG83" s="85" t="str">
        <f t="shared" si="19"/>
        <v>Average Result</v>
      </c>
      <c r="AH83" s="15"/>
      <c r="AI83" s="33" t="str">
        <f>IF(F83="0","0",LOOKUP(F83,{0,1,2,3,"3.5",4,5},{"F","D","C","B","A-","A","A+"}))</f>
        <v>A-</v>
      </c>
      <c r="AJ83" s="33" t="str">
        <f>IF(H83="0","0",LOOKUP(H83,{0,1,2,3,"3.5",4,5},{"F","D","C","B","A-","A","A+"}))</f>
        <v>B</v>
      </c>
      <c r="AK83" s="33" t="str">
        <f>IF(L83="0","0",LOOKUP(L83,{0,1,2,3,"3.5",4,5},{"F","D","C","B","A-","A","A+"}))</f>
        <v>B</v>
      </c>
      <c r="AL83" s="33" t="str">
        <f>IF(P83="0","0",LOOKUP(P83,{0,1,2,3,"3.5",4,5},{"F","D","C","B","A-","A","A+"}))</f>
        <v>D</v>
      </c>
      <c r="AM83" s="33" t="str">
        <f>IF(T83="0","0",LOOKUP(T83,{0,1,2,3,"3.5",4,5},{"F","D","C","B","A-","A","A+"}))</f>
        <v>B</v>
      </c>
      <c r="AN83" s="33" t="str">
        <f>IF(X83="0","0",LOOKUP(X83,{0,1,2,3,"3.5",4,5},{"F","D","C","B","A-","A","A+"}))</f>
        <v>A-</v>
      </c>
      <c r="AO83" s="33" t="str">
        <f>IF(AB83="0","0",LOOKUP(AB83,{0,1,2,3,"3.5",4,5},{"F","D","C","B","A-","A","A+"}))</f>
        <v>B</v>
      </c>
      <c r="AP83" s="52">
        <f t="shared" si="10"/>
        <v>342</v>
      </c>
    </row>
    <row r="84" spans="1:42" ht="20.100000000000001" customHeight="1" x14ac:dyDescent="0.25">
      <c r="A84" s="86">
        <v>2084</v>
      </c>
      <c r="B84" s="87" t="s">
        <v>378</v>
      </c>
      <c r="C84" s="62">
        <v>38</v>
      </c>
      <c r="D84" s="62">
        <v>23</v>
      </c>
      <c r="E84" s="59">
        <f t="shared" si="11"/>
        <v>61</v>
      </c>
      <c r="F84" s="59" t="str">
        <f>IF(E84="0","0",LOOKUP(E84,{0,33,40,50,60,70,80},{0,1,2,3,"3.5",4,5}))</f>
        <v>3.5</v>
      </c>
      <c r="G84" s="59">
        <v>52</v>
      </c>
      <c r="H84" s="59">
        <f>IF(G84="0","0",LOOKUP(G84,{0,33,40,50,60,70,80},{0,1,2,3,"3.5",4,5}))</f>
        <v>3</v>
      </c>
      <c r="I84" s="59">
        <v>22</v>
      </c>
      <c r="J84" s="59">
        <v>14</v>
      </c>
      <c r="K84" s="59">
        <f t="shared" si="12"/>
        <v>36</v>
      </c>
      <c r="L84" s="59">
        <f>IF(K84="0","0",LOOKUP(K84,{0,25,30,37,45,52,60},{0,1,2,3,"3.5",4,5}))</f>
        <v>2</v>
      </c>
      <c r="M84" s="59">
        <v>25</v>
      </c>
      <c r="N84" s="59">
        <v>19</v>
      </c>
      <c r="O84" s="59">
        <f t="shared" si="13"/>
        <v>44</v>
      </c>
      <c r="P84" s="59">
        <f>IF(O84="0","0",LOOKUP(O84,{0,33,40,50,60,70,80},{0,1,2,3,"3.5",4,5}))</f>
        <v>2</v>
      </c>
      <c r="Q84" s="62">
        <v>40</v>
      </c>
      <c r="R84" s="62">
        <v>25</v>
      </c>
      <c r="S84" s="59">
        <f t="shared" si="14"/>
        <v>65</v>
      </c>
      <c r="T84" s="59" t="str">
        <f>IF(S84="0","0",LOOKUP(S84,{0,33,40,50,60,70,80},{0,1,2,3,"3.5",4,5}))</f>
        <v>3.5</v>
      </c>
      <c r="U84" s="62">
        <v>44</v>
      </c>
      <c r="V84" s="62">
        <v>25</v>
      </c>
      <c r="W84" s="59">
        <f t="shared" si="15"/>
        <v>69</v>
      </c>
      <c r="X84" s="59" t="str">
        <f>IF(W84="0","0",LOOKUP(W84,{0,33,40,50,60,70,80},{0,1,2,3,"3.5",4,5}))</f>
        <v>3.5</v>
      </c>
      <c r="Y84" s="62">
        <v>0</v>
      </c>
      <c r="Z84" s="62">
        <v>0</v>
      </c>
      <c r="AA84" s="59">
        <f t="shared" si="16"/>
        <v>0</v>
      </c>
      <c r="AB84" s="59">
        <f>IF(AA84="0","0",LOOKUP(AA84,{0,25,30,37,45,52,60},{0,1,2,3,"3.5",4,5}))</f>
        <v>0</v>
      </c>
      <c r="AC84" s="82" t="s">
        <v>79</v>
      </c>
      <c r="AD84" s="82">
        <f>IF(ISBLANK(AB84)," ",IF(AB84="0","0",LOOKUP(AB84,{0,1,2,3,"3.5",4,5},{0,0,0,1,"1.5",2,3})))</f>
        <v>0</v>
      </c>
      <c r="AE84" s="77">
        <f t="shared" si="17"/>
        <v>2.9166666666666665</v>
      </c>
      <c r="AF84" s="82" t="str">
        <f t="shared" si="18"/>
        <v>C</v>
      </c>
      <c r="AG84" s="85" t="str">
        <f t="shared" si="19"/>
        <v>Bellow Average Result</v>
      </c>
      <c r="AH84" s="15"/>
      <c r="AI84" s="33" t="str">
        <f>IF(F84="0","0",LOOKUP(F84,{0,1,2,3,"3.5",4,5},{"F","D","C","B","A-","A","A+"}))</f>
        <v>A-</v>
      </c>
      <c r="AJ84" s="33" t="str">
        <f>IF(H84="0","0",LOOKUP(H84,{0,1,2,3,"3.5",4,5},{"F","D","C","B","A-","A","A+"}))</f>
        <v>B</v>
      </c>
      <c r="AK84" s="33" t="str">
        <f>IF(L84="0","0",LOOKUP(L84,{0,1,2,3,"3.5",4,5},{"F","D","C","B","A-","A","A+"}))</f>
        <v>C</v>
      </c>
      <c r="AL84" s="33" t="str">
        <f>IF(P84="0","0",LOOKUP(P84,{0,1,2,3,"3.5",4,5},{"F","D","C","B","A-","A","A+"}))</f>
        <v>C</v>
      </c>
      <c r="AM84" s="33" t="str">
        <f>IF(T84="0","0",LOOKUP(T84,{0,1,2,3,"3.5",4,5},{"F","D","C","B","A-","A","A+"}))</f>
        <v>A-</v>
      </c>
      <c r="AN84" s="33" t="str">
        <f>IF(X84="0","0",LOOKUP(X84,{0,1,2,3,"3.5",4,5},{"F","D","C","B","A-","A","A+"}))</f>
        <v>A-</v>
      </c>
      <c r="AO84" s="33" t="str">
        <f>IF(AB84="0","0",LOOKUP(AB84,{0,1,2,3,"3.5",4,5},{"F","D","C","B","A-","A","A+"}))</f>
        <v>F</v>
      </c>
      <c r="AP84" s="52">
        <f t="shared" si="10"/>
        <v>327</v>
      </c>
    </row>
    <row r="85" spans="1:42" ht="20.100000000000001" customHeight="1" x14ac:dyDescent="0.25">
      <c r="A85" s="86">
        <v>2085</v>
      </c>
      <c r="B85" s="87" t="s">
        <v>379</v>
      </c>
      <c r="C85" s="62">
        <v>29</v>
      </c>
      <c r="D85" s="62">
        <v>23</v>
      </c>
      <c r="E85" s="59">
        <f t="shared" si="11"/>
        <v>52</v>
      </c>
      <c r="F85" s="59">
        <f>IF(E85="0","0",LOOKUP(E85,{0,33,40,50,60,70,80},{0,1,2,3,"3.5",4,5}))</f>
        <v>3</v>
      </c>
      <c r="G85" s="59">
        <v>40</v>
      </c>
      <c r="H85" s="59">
        <f>IF(G85="0","0",LOOKUP(G85,{0,33,40,50,60,70,80},{0,1,2,3,"3.5",4,5}))</f>
        <v>2</v>
      </c>
      <c r="I85" s="59">
        <v>18</v>
      </c>
      <c r="J85" s="59">
        <v>12</v>
      </c>
      <c r="K85" s="59">
        <f t="shared" si="12"/>
        <v>30</v>
      </c>
      <c r="L85" s="59">
        <f>IF(K85="0","0",LOOKUP(K85,{0,25,30,37,45,52,60},{0,1,2,3,"3.5",4,5}))</f>
        <v>2</v>
      </c>
      <c r="M85" s="59"/>
      <c r="N85" s="59"/>
      <c r="O85" s="59">
        <f t="shared" si="13"/>
        <v>0</v>
      </c>
      <c r="P85" s="59">
        <f>IF(O85="0","0",LOOKUP(O85,{0,33,40,50,60,70,80},{0,1,2,3,"3.5",4,5}))</f>
        <v>0</v>
      </c>
      <c r="Q85" s="62">
        <v>0</v>
      </c>
      <c r="R85" s="62">
        <v>0</v>
      </c>
      <c r="S85" s="59">
        <f t="shared" si="14"/>
        <v>0</v>
      </c>
      <c r="T85" s="59">
        <f>IF(S85="0","0",LOOKUP(S85,{0,33,40,50,60,70,80},{0,1,2,3,"3.5",4,5}))</f>
        <v>0</v>
      </c>
      <c r="U85" s="62">
        <v>0</v>
      </c>
      <c r="V85" s="62">
        <v>0</v>
      </c>
      <c r="W85" s="59">
        <f t="shared" si="15"/>
        <v>0</v>
      </c>
      <c r="X85" s="59">
        <f>IF(W85="0","0",LOOKUP(W85,{0,33,40,50,60,70,80},{0,1,2,3,"3.5",4,5}))</f>
        <v>0</v>
      </c>
      <c r="Y85" s="62">
        <v>0</v>
      </c>
      <c r="Z85" s="62">
        <v>0</v>
      </c>
      <c r="AA85" s="59">
        <f t="shared" si="16"/>
        <v>0</v>
      </c>
      <c r="AB85" s="59">
        <f>IF(AA85="0","0",LOOKUP(AA85,{0,25,30,37,45,52,60},{0,1,2,3,"3.5",4,5}))</f>
        <v>0</v>
      </c>
      <c r="AC85" s="82" t="s">
        <v>79</v>
      </c>
      <c r="AD85" s="82">
        <f>IF(ISBLANK(AB85)," ",IF(AB85="0","0",LOOKUP(AB85,{0,1,2,3,"3.5",4,5},{0,0,0,1,"1.5",2,3})))</f>
        <v>0</v>
      </c>
      <c r="AE85" s="77">
        <f t="shared" si="17"/>
        <v>0</v>
      </c>
      <c r="AF85" s="82" t="str">
        <f t="shared" si="18"/>
        <v>F</v>
      </c>
      <c r="AG85" s="85" t="str">
        <f t="shared" si="19"/>
        <v>Fail</v>
      </c>
      <c r="AH85" s="15"/>
      <c r="AI85" s="33" t="str">
        <f>IF(F85="0","0",LOOKUP(F85,{0,1,2,3,"3.5",4,5},{"F","D","C","B","A-","A","A+"}))</f>
        <v>B</v>
      </c>
      <c r="AJ85" s="33" t="str">
        <f>IF(H85="0","0",LOOKUP(H85,{0,1,2,3,"3.5",4,5},{"F","D","C","B","A-","A","A+"}))</f>
        <v>C</v>
      </c>
      <c r="AK85" s="33" t="str">
        <f>IF(L85="0","0",LOOKUP(L85,{0,1,2,3,"3.5",4,5},{"F","D","C","B","A-","A","A+"}))</f>
        <v>C</v>
      </c>
      <c r="AL85" s="33" t="str">
        <f>IF(P85="0","0",LOOKUP(P85,{0,1,2,3,"3.5",4,5},{"F","D","C","B","A-","A","A+"}))</f>
        <v>F</v>
      </c>
      <c r="AM85" s="33" t="str">
        <f>IF(T85="0","0",LOOKUP(T85,{0,1,2,3,"3.5",4,5},{"F","D","C","B","A-","A","A+"}))</f>
        <v>F</v>
      </c>
      <c r="AN85" s="33" t="str">
        <f>IF(X85="0","0",LOOKUP(X85,{0,1,2,3,"3.5",4,5},{"F","D","C","B","A-","A","A+"}))</f>
        <v>F</v>
      </c>
      <c r="AO85" s="33" t="str">
        <f>IF(AB85="0","0",LOOKUP(AB85,{0,1,2,3,"3.5",4,5},{"F","D","C","B","A-","A","A+"}))</f>
        <v>F</v>
      </c>
      <c r="AP85" s="52">
        <f t="shared" si="10"/>
        <v>122</v>
      </c>
    </row>
    <row r="86" spans="1:42" ht="20.100000000000001" customHeight="1" x14ac:dyDescent="0.25">
      <c r="A86" s="86">
        <v>2086</v>
      </c>
      <c r="B86" s="87" t="s">
        <v>380</v>
      </c>
      <c r="C86" s="62">
        <v>32</v>
      </c>
      <c r="D86" s="62">
        <v>19</v>
      </c>
      <c r="E86" s="59">
        <f t="shared" si="11"/>
        <v>51</v>
      </c>
      <c r="F86" s="59">
        <f>IF(E86="0","0",LOOKUP(E86,{0,33,40,50,60,70,80},{0,1,2,3,"3.5",4,5}))</f>
        <v>3</v>
      </c>
      <c r="G86" s="59">
        <v>36</v>
      </c>
      <c r="H86" s="59">
        <f>IF(G86="0","0",LOOKUP(G86,{0,33,40,50,60,70,80},{0,1,2,3,"3.5",4,5}))</f>
        <v>1</v>
      </c>
      <c r="I86" s="59">
        <v>18</v>
      </c>
      <c r="J86" s="59">
        <v>16</v>
      </c>
      <c r="K86" s="59">
        <f t="shared" si="12"/>
        <v>34</v>
      </c>
      <c r="L86" s="59">
        <f>IF(K86="0","0",LOOKUP(K86,{0,25,30,37,45,52,60},{0,1,2,3,"3.5",4,5}))</f>
        <v>2</v>
      </c>
      <c r="M86" s="59">
        <v>23</v>
      </c>
      <c r="N86" s="59">
        <v>16</v>
      </c>
      <c r="O86" s="59">
        <f t="shared" si="13"/>
        <v>39</v>
      </c>
      <c r="P86" s="59">
        <f>IF(O86="0","0",LOOKUP(O86,{0,33,40,50,60,70,80},{0,1,2,3,"3.5",4,5}))</f>
        <v>1</v>
      </c>
      <c r="Q86" s="62">
        <v>34</v>
      </c>
      <c r="R86" s="62">
        <v>21</v>
      </c>
      <c r="S86" s="59">
        <f t="shared" si="14"/>
        <v>55</v>
      </c>
      <c r="T86" s="59">
        <f>IF(S86="0","0",LOOKUP(S86,{0,33,40,50,60,70,80},{0,1,2,3,"3.5",4,5}))</f>
        <v>3</v>
      </c>
      <c r="U86" s="62">
        <v>35</v>
      </c>
      <c r="V86" s="62">
        <v>27</v>
      </c>
      <c r="W86" s="59">
        <f t="shared" si="15"/>
        <v>62</v>
      </c>
      <c r="X86" s="59" t="str">
        <f>IF(W86="0","0",LOOKUP(W86,{0,33,40,50,60,70,80},{0,1,2,3,"3.5",4,5}))</f>
        <v>3.5</v>
      </c>
      <c r="Y86" s="62">
        <v>32</v>
      </c>
      <c r="Z86" s="62">
        <v>16</v>
      </c>
      <c r="AA86" s="59">
        <f t="shared" si="16"/>
        <v>48</v>
      </c>
      <c r="AB86" s="59" t="str">
        <f>IF(AA86="0","0",LOOKUP(AA86,{0,25,30,37,45,52,60},{0,1,2,3,"3.5",4,5}))</f>
        <v>3.5</v>
      </c>
      <c r="AC86" s="82" t="s">
        <v>79</v>
      </c>
      <c r="AD86" s="82" t="str">
        <f>IF(ISBLANK(AB86)," ",IF(AB86="0","0",LOOKUP(AB86,{0,1,2,3,"3.5",4,5},{0,0,0,1,"1.5",2,3})))</f>
        <v>1.5</v>
      </c>
      <c r="AE86" s="77">
        <f t="shared" si="17"/>
        <v>2.5</v>
      </c>
      <c r="AF86" s="82" t="str">
        <f t="shared" si="18"/>
        <v>C</v>
      </c>
      <c r="AG86" s="85" t="str">
        <f t="shared" si="19"/>
        <v>Bellow Average Result</v>
      </c>
      <c r="AH86" s="15"/>
      <c r="AI86" s="33" t="str">
        <f>IF(F86="0","0",LOOKUP(F86,{0,1,2,3,"3.5",4,5},{"F","D","C","B","A-","A","A+"}))</f>
        <v>B</v>
      </c>
      <c r="AJ86" s="33" t="str">
        <f>IF(H86="0","0",LOOKUP(H86,{0,1,2,3,"3.5",4,5},{"F","D","C","B","A-","A","A+"}))</f>
        <v>D</v>
      </c>
      <c r="AK86" s="33" t="str">
        <f>IF(L86="0","0",LOOKUP(L86,{0,1,2,3,"3.5",4,5},{"F","D","C","B","A-","A","A+"}))</f>
        <v>C</v>
      </c>
      <c r="AL86" s="33" t="str">
        <f>IF(P86="0","0",LOOKUP(P86,{0,1,2,3,"3.5",4,5},{"F","D","C","B","A-","A","A+"}))</f>
        <v>D</v>
      </c>
      <c r="AM86" s="33" t="str">
        <f>IF(T86="0","0",LOOKUP(T86,{0,1,2,3,"3.5",4,5},{"F","D","C","B","A-","A","A+"}))</f>
        <v>B</v>
      </c>
      <c r="AN86" s="33" t="str">
        <f>IF(X86="0","0",LOOKUP(X86,{0,1,2,3,"3.5",4,5},{"F","D","C","B","A-","A","A+"}))</f>
        <v>A-</v>
      </c>
      <c r="AO86" s="33" t="str">
        <f>IF(AB86="0","0",LOOKUP(AB86,{0,1,2,3,"3.5",4,5},{"F","D","C","B","A-","A","A+"}))</f>
        <v>A-</v>
      </c>
      <c r="AP86" s="52">
        <f t="shared" si="10"/>
        <v>325</v>
      </c>
    </row>
    <row r="87" spans="1:42" ht="20.100000000000001" customHeight="1" x14ac:dyDescent="0.25">
      <c r="A87" s="86">
        <v>2087</v>
      </c>
      <c r="B87" s="87" t="s">
        <v>381</v>
      </c>
      <c r="C87" s="62">
        <v>31</v>
      </c>
      <c r="D87" s="62">
        <v>22</v>
      </c>
      <c r="E87" s="59">
        <f t="shared" si="11"/>
        <v>53</v>
      </c>
      <c r="F87" s="59">
        <f>IF(E87="0","0",LOOKUP(E87,{0,33,40,50,60,70,80},{0,1,2,3,"3.5",4,5}))</f>
        <v>3</v>
      </c>
      <c r="G87" s="59">
        <v>48</v>
      </c>
      <c r="H87" s="59">
        <f>IF(G87="0","0",LOOKUP(G87,{0,33,40,50,60,70,80},{0,1,2,3,"3.5",4,5}))</f>
        <v>2</v>
      </c>
      <c r="I87" s="59">
        <v>17</v>
      </c>
      <c r="J87" s="59">
        <v>13</v>
      </c>
      <c r="K87" s="59">
        <f t="shared" si="12"/>
        <v>30</v>
      </c>
      <c r="L87" s="59">
        <f>IF(K87="0","0",LOOKUP(K87,{0,25,30,37,45,52,60},{0,1,2,3,"3.5",4,5}))</f>
        <v>2</v>
      </c>
      <c r="M87" s="59">
        <v>24</v>
      </c>
      <c r="N87" s="59">
        <v>19</v>
      </c>
      <c r="O87" s="59">
        <f t="shared" si="13"/>
        <v>43</v>
      </c>
      <c r="P87" s="59">
        <f>IF(O87="0","0",LOOKUP(O87,{0,33,40,50,60,70,80},{0,1,2,3,"3.5",4,5}))</f>
        <v>2</v>
      </c>
      <c r="Q87" s="62">
        <v>42</v>
      </c>
      <c r="R87" s="62">
        <v>22</v>
      </c>
      <c r="S87" s="59">
        <f t="shared" si="14"/>
        <v>64</v>
      </c>
      <c r="T87" s="59" t="str">
        <f>IF(S87="0","0",LOOKUP(S87,{0,33,40,50,60,70,80},{0,1,2,3,"3.5",4,5}))</f>
        <v>3.5</v>
      </c>
      <c r="U87" s="62">
        <v>38</v>
      </c>
      <c r="V87" s="62">
        <v>25</v>
      </c>
      <c r="W87" s="59">
        <f t="shared" si="15"/>
        <v>63</v>
      </c>
      <c r="X87" s="59" t="str">
        <f>IF(W87="0","0",LOOKUP(W87,{0,33,40,50,60,70,80},{0,1,2,3,"3.5",4,5}))</f>
        <v>3.5</v>
      </c>
      <c r="Y87" s="62">
        <v>31</v>
      </c>
      <c r="Z87" s="62">
        <v>17</v>
      </c>
      <c r="AA87" s="59">
        <f t="shared" si="16"/>
        <v>48</v>
      </c>
      <c r="AB87" s="59" t="str">
        <f>IF(AA87="0","0",LOOKUP(AA87,{0,25,30,37,45,52,60},{0,1,2,3,"3.5",4,5}))</f>
        <v>3.5</v>
      </c>
      <c r="AC87" s="82" t="s">
        <v>79</v>
      </c>
      <c r="AD87" s="82" t="str">
        <f>IF(ISBLANK(AB87)," ",IF(AB87="0","0",LOOKUP(AB87,{0,1,2,3,"3.5",4,5},{0,0,0,1,"1.5",2,3})))</f>
        <v>1.5</v>
      </c>
      <c r="AE87" s="77">
        <f t="shared" si="17"/>
        <v>2.9166666666666665</v>
      </c>
      <c r="AF87" s="82" t="str">
        <f t="shared" si="18"/>
        <v>C</v>
      </c>
      <c r="AG87" s="85" t="str">
        <f t="shared" si="19"/>
        <v>Bellow Average Result</v>
      </c>
      <c r="AH87" s="15"/>
      <c r="AI87" s="33" t="str">
        <f>IF(F87="0","0",LOOKUP(F87,{0,1,2,3,"3.5",4,5},{"F","D","C","B","A-","A","A+"}))</f>
        <v>B</v>
      </c>
      <c r="AJ87" s="33" t="str">
        <f>IF(H87="0","0",LOOKUP(H87,{0,1,2,3,"3.5",4,5},{"F","D","C","B","A-","A","A+"}))</f>
        <v>C</v>
      </c>
      <c r="AK87" s="33" t="str">
        <f>IF(L87="0","0",LOOKUP(L87,{0,1,2,3,"3.5",4,5},{"F","D","C","B","A-","A","A+"}))</f>
        <v>C</v>
      </c>
      <c r="AL87" s="33" t="str">
        <f>IF(P87="0","0",LOOKUP(P87,{0,1,2,3,"3.5",4,5},{"F","D","C","B","A-","A","A+"}))</f>
        <v>C</v>
      </c>
      <c r="AM87" s="33" t="str">
        <f>IF(T87="0","0",LOOKUP(T87,{0,1,2,3,"3.5",4,5},{"F","D","C","B","A-","A","A+"}))</f>
        <v>A-</v>
      </c>
      <c r="AN87" s="33" t="str">
        <f>IF(X87="0","0",LOOKUP(X87,{0,1,2,3,"3.5",4,5},{"F","D","C","B","A-","A","A+"}))</f>
        <v>A-</v>
      </c>
      <c r="AO87" s="33" t="str">
        <f>IF(AB87="0","0",LOOKUP(AB87,{0,1,2,3,"3.5",4,5},{"F","D","C","B","A-","A","A+"}))</f>
        <v>A-</v>
      </c>
      <c r="AP87" s="52">
        <f t="shared" si="10"/>
        <v>349</v>
      </c>
    </row>
    <row r="88" spans="1:42" ht="20.100000000000001" customHeight="1" x14ac:dyDescent="0.25">
      <c r="A88" s="86">
        <v>2088</v>
      </c>
      <c r="B88" s="87" t="s">
        <v>382</v>
      </c>
      <c r="C88" s="62">
        <v>44</v>
      </c>
      <c r="D88" s="62">
        <v>19</v>
      </c>
      <c r="E88" s="59">
        <f t="shared" si="11"/>
        <v>63</v>
      </c>
      <c r="F88" s="59" t="str">
        <f>IF(E88="0","0",LOOKUP(E88,{0,33,40,50,60,70,80},{0,1,2,3,"3.5",4,5}))</f>
        <v>3.5</v>
      </c>
      <c r="G88" s="59">
        <v>68</v>
      </c>
      <c r="H88" s="59" t="str">
        <f>IF(G88="0","0",LOOKUP(G88,{0,33,40,50,60,70,80},{0,1,2,3,"3.5",4,5}))</f>
        <v>3.5</v>
      </c>
      <c r="I88" s="59">
        <v>27</v>
      </c>
      <c r="J88" s="59">
        <v>15</v>
      </c>
      <c r="K88" s="59">
        <f t="shared" si="12"/>
        <v>42</v>
      </c>
      <c r="L88" s="59">
        <f>IF(K88="0","0",LOOKUP(K88,{0,25,30,37,45,52,60},{0,1,2,3,"3.5",4,5}))</f>
        <v>3</v>
      </c>
      <c r="M88" s="59">
        <v>21</v>
      </c>
      <c r="N88" s="59">
        <v>18</v>
      </c>
      <c r="O88" s="59">
        <f t="shared" si="13"/>
        <v>39</v>
      </c>
      <c r="P88" s="59">
        <f>IF(O88="0","0",LOOKUP(O88,{0,33,40,50,60,70,80},{0,1,2,3,"3.5",4,5}))</f>
        <v>1</v>
      </c>
      <c r="Q88" s="62">
        <v>0</v>
      </c>
      <c r="R88" s="62">
        <v>0</v>
      </c>
      <c r="S88" s="59">
        <f t="shared" si="14"/>
        <v>0</v>
      </c>
      <c r="T88" s="59">
        <f>IF(S88="0","0",LOOKUP(S88,{0,33,40,50,60,70,80},{0,1,2,3,"3.5",4,5}))</f>
        <v>0</v>
      </c>
      <c r="U88" s="62">
        <v>28</v>
      </c>
      <c r="V88" s="62">
        <v>20</v>
      </c>
      <c r="W88" s="59">
        <f t="shared" si="15"/>
        <v>48</v>
      </c>
      <c r="X88" s="59">
        <f>IF(W88="0","0",LOOKUP(W88,{0,33,40,50,60,70,80},{0,1,2,3,"3.5",4,5}))</f>
        <v>2</v>
      </c>
      <c r="Y88" s="62">
        <v>14</v>
      </c>
      <c r="Z88" s="62">
        <v>14</v>
      </c>
      <c r="AA88" s="59">
        <f t="shared" si="16"/>
        <v>28</v>
      </c>
      <c r="AB88" s="59">
        <f>IF(AA88="0","0",LOOKUP(AA88,{0,25,30,37,45,52,60},{0,1,2,3,"3.5",4,5}))</f>
        <v>1</v>
      </c>
      <c r="AC88" s="82" t="s">
        <v>79</v>
      </c>
      <c r="AD88" s="82">
        <f>IF(ISBLANK(AB88)," ",IF(AB88="0","0",LOOKUP(AB88,{0,1,2,3,"3.5",4,5},{0,0,0,1,"1.5",2,3})))</f>
        <v>0</v>
      </c>
      <c r="AE88" s="77">
        <f t="shared" si="17"/>
        <v>0</v>
      </c>
      <c r="AF88" s="82" t="str">
        <f t="shared" si="18"/>
        <v>F</v>
      </c>
      <c r="AG88" s="85" t="str">
        <f t="shared" si="19"/>
        <v>Fail</v>
      </c>
      <c r="AH88" s="15"/>
      <c r="AI88" s="33" t="str">
        <f>IF(F88="0","0",LOOKUP(F88,{0,1,2,3,"3.5",4,5},{"F","D","C","B","A-","A","A+"}))</f>
        <v>A-</v>
      </c>
      <c r="AJ88" s="33" t="str">
        <f>IF(H88="0","0",LOOKUP(H88,{0,1,2,3,"3.5",4,5},{"F","D","C","B","A-","A","A+"}))</f>
        <v>A-</v>
      </c>
      <c r="AK88" s="33" t="str">
        <f>IF(L88="0","0",LOOKUP(L88,{0,1,2,3,"3.5",4,5},{"F","D","C","B","A-","A","A+"}))</f>
        <v>B</v>
      </c>
      <c r="AL88" s="33" t="str">
        <f>IF(P88="0","0",LOOKUP(P88,{0,1,2,3,"3.5",4,5},{"F","D","C","B","A-","A","A+"}))</f>
        <v>D</v>
      </c>
      <c r="AM88" s="33" t="str">
        <f>IF(T88="0","0",LOOKUP(T88,{0,1,2,3,"3.5",4,5},{"F","D","C","B","A-","A","A+"}))</f>
        <v>F</v>
      </c>
      <c r="AN88" s="33" t="str">
        <f>IF(X88="0","0",LOOKUP(X88,{0,1,2,3,"3.5",4,5},{"F","D","C","B","A-","A","A+"}))</f>
        <v>C</v>
      </c>
      <c r="AO88" s="33" t="str">
        <f>IF(AB88="0","0",LOOKUP(AB88,{0,1,2,3,"3.5",4,5},{"F","D","C","B","A-","A","A+"}))</f>
        <v>D</v>
      </c>
      <c r="AP88" s="52">
        <f t="shared" si="10"/>
        <v>288</v>
      </c>
    </row>
    <row r="89" spans="1:42" ht="20.100000000000001" customHeight="1" x14ac:dyDescent="0.25">
      <c r="A89" s="86">
        <v>2089</v>
      </c>
      <c r="B89" s="87" t="s">
        <v>383</v>
      </c>
      <c r="C89" s="62">
        <v>32</v>
      </c>
      <c r="D89" s="62">
        <v>22</v>
      </c>
      <c r="E89" s="59">
        <f t="shared" si="11"/>
        <v>54</v>
      </c>
      <c r="F89" s="59">
        <f>IF(E89="0","0",LOOKUP(E89,{0,33,40,50,60,70,80},{0,1,2,3,"3.5",4,5}))</f>
        <v>3</v>
      </c>
      <c r="G89" s="59">
        <v>51</v>
      </c>
      <c r="H89" s="59">
        <f>IF(G89="0","0",LOOKUP(G89,{0,33,40,50,60,70,80},{0,1,2,3,"3.5",4,5}))</f>
        <v>3</v>
      </c>
      <c r="I89" s="59"/>
      <c r="J89" s="59"/>
      <c r="K89" s="59">
        <f t="shared" si="12"/>
        <v>0</v>
      </c>
      <c r="L89" s="59">
        <f>IF(K89="0","0",LOOKUP(K89,{0,25,30,37,45,52,60},{0,1,2,3,"3.5",4,5}))</f>
        <v>0</v>
      </c>
      <c r="M89" s="59">
        <v>18</v>
      </c>
      <c r="N89" s="59">
        <v>16</v>
      </c>
      <c r="O89" s="59">
        <f t="shared" si="13"/>
        <v>0</v>
      </c>
      <c r="P89" s="59">
        <f>IF(O89="0","0",LOOKUP(O89,{0,33,40,50,60,70,80},{0,1,2,3,"3.5",4,5}))</f>
        <v>0</v>
      </c>
      <c r="Q89" s="62">
        <v>0</v>
      </c>
      <c r="R89" s="62">
        <v>0</v>
      </c>
      <c r="S89" s="59">
        <f t="shared" si="14"/>
        <v>0</v>
      </c>
      <c r="T89" s="59">
        <f>IF(S89="0","0",LOOKUP(S89,{0,33,40,50,60,70,80},{0,1,2,3,"3.5",4,5}))</f>
        <v>0</v>
      </c>
      <c r="U89" s="62">
        <v>0</v>
      </c>
      <c r="V89" s="62">
        <v>0</v>
      </c>
      <c r="W89" s="59">
        <f t="shared" si="15"/>
        <v>0</v>
      </c>
      <c r="X89" s="59">
        <f>IF(W89="0","0",LOOKUP(W89,{0,33,40,50,60,70,80},{0,1,2,3,"3.5",4,5}))</f>
        <v>0</v>
      </c>
      <c r="Y89" s="62">
        <v>0</v>
      </c>
      <c r="Z89" s="62">
        <v>0</v>
      </c>
      <c r="AA89" s="59">
        <f t="shared" si="16"/>
        <v>0</v>
      </c>
      <c r="AB89" s="59">
        <f>IF(AA89="0","0",LOOKUP(AA89,{0,25,30,37,45,52,60},{0,1,2,3,"3.5",4,5}))</f>
        <v>0</v>
      </c>
      <c r="AC89" s="82" t="s">
        <v>79</v>
      </c>
      <c r="AD89" s="82">
        <f>IF(ISBLANK(AB89)," ",IF(AB89="0","0",LOOKUP(AB89,{0,1,2,3,"3.5",4,5},{0,0,0,1,"1.5",2,3})))</f>
        <v>0</v>
      </c>
      <c r="AE89" s="77">
        <f t="shared" si="17"/>
        <v>0</v>
      </c>
      <c r="AF89" s="82" t="str">
        <f t="shared" si="18"/>
        <v>F</v>
      </c>
      <c r="AG89" s="85" t="str">
        <f t="shared" si="19"/>
        <v>Fail</v>
      </c>
      <c r="AH89" s="15"/>
      <c r="AI89" s="33" t="str">
        <f>IF(F89="0","0",LOOKUP(F89,{0,1,2,3,"3.5",4,5},{"F","D","C","B","A-","A","A+"}))</f>
        <v>B</v>
      </c>
      <c r="AJ89" s="33" t="str">
        <f>IF(H89="0","0",LOOKUP(H89,{0,1,2,3,"3.5",4,5},{"F","D","C","B","A-","A","A+"}))</f>
        <v>B</v>
      </c>
      <c r="AK89" s="33" t="str">
        <f>IF(L89="0","0",LOOKUP(L89,{0,1,2,3,"3.5",4,5},{"F","D","C","B","A-","A","A+"}))</f>
        <v>F</v>
      </c>
      <c r="AL89" s="33" t="str">
        <f>IF(P89="0","0",LOOKUP(P89,{0,1,2,3,"3.5",4,5},{"F","D","C","B","A-","A","A+"}))</f>
        <v>F</v>
      </c>
      <c r="AM89" s="33" t="str">
        <f>IF(T89="0","0",LOOKUP(T89,{0,1,2,3,"3.5",4,5},{"F","D","C","B","A-","A","A+"}))</f>
        <v>F</v>
      </c>
      <c r="AN89" s="33" t="str">
        <f>IF(X89="0","0",LOOKUP(X89,{0,1,2,3,"3.5",4,5},{"F","D","C","B","A-","A","A+"}))</f>
        <v>F</v>
      </c>
      <c r="AO89" s="33" t="str">
        <f>IF(AB89="0","0",LOOKUP(AB89,{0,1,2,3,"3.5",4,5},{"F","D","C","B","A-","A","A+"}))</f>
        <v>F</v>
      </c>
      <c r="AP89" s="52">
        <f t="shared" si="10"/>
        <v>105</v>
      </c>
    </row>
    <row r="90" spans="1:42" ht="20.100000000000001" customHeight="1" x14ac:dyDescent="0.25">
      <c r="A90" s="86">
        <v>2090</v>
      </c>
      <c r="B90" s="87" t="s">
        <v>384</v>
      </c>
      <c r="C90" s="62">
        <v>43</v>
      </c>
      <c r="D90" s="62">
        <v>21</v>
      </c>
      <c r="E90" s="59">
        <f t="shared" si="11"/>
        <v>64</v>
      </c>
      <c r="F90" s="59" t="str">
        <f>IF(E90="0","0",LOOKUP(E90,{0,33,40,50,60,70,80},{0,1,2,3,"3.5",4,5}))</f>
        <v>3.5</v>
      </c>
      <c r="G90" s="59">
        <v>59</v>
      </c>
      <c r="H90" s="59">
        <f>IF(G90="0","0",LOOKUP(G90,{0,33,40,50,60,70,80},{0,1,2,3,"3.5",4,5}))</f>
        <v>3</v>
      </c>
      <c r="I90" s="59">
        <v>23</v>
      </c>
      <c r="J90" s="59">
        <v>13</v>
      </c>
      <c r="K90" s="59">
        <f t="shared" si="12"/>
        <v>36</v>
      </c>
      <c r="L90" s="59">
        <f>IF(K90="0","0",LOOKUP(K90,{0,25,30,37,45,52,60},{0,1,2,3,"3.5",4,5}))</f>
        <v>2</v>
      </c>
      <c r="M90" s="59">
        <v>27</v>
      </c>
      <c r="N90" s="59">
        <v>16</v>
      </c>
      <c r="O90" s="59">
        <f t="shared" si="13"/>
        <v>43</v>
      </c>
      <c r="P90" s="59">
        <f>IF(O90="0","0",LOOKUP(O90,{0,33,40,50,60,70,80},{0,1,2,3,"3.5",4,5}))</f>
        <v>2</v>
      </c>
      <c r="Q90" s="62">
        <v>55</v>
      </c>
      <c r="R90" s="62">
        <v>13</v>
      </c>
      <c r="S90" s="59">
        <f t="shared" si="14"/>
        <v>68</v>
      </c>
      <c r="T90" s="59" t="str">
        <f>IF(S90="0","0",LOOKUP(S90,{0,33,40,50,60,70,80},{0,1,2,3,"3.5",4,5}))</f>
        <v>3.5</v>
      </c>
      <c r="U90" s="62">
        <v>37</v>
      </c>
      <c r="V90" s="62">
        <v>17</v>
      </c>
      <c r="W90" s="59">
        <f t="shared" si="15"/>
        <v>54</v>
      </c>
      <c r="X90" s="59">
        <f>IF(W90="0","0",LOOKUP(W90,{0,33,40,50,60,70,80},{0,1,2,3,"3.5",4,5}))</f>
        <v>3</v>
      </c>
      <c r="Y90" s="62">
        <v>21</v>
      </c>
      <c r="Z90" s="62">
        <v>13</v>
      </c>
      <c r="AA90" s="59">
        <f t="shared" si="16"/>
        <v>34</v>
      </c>
      <c r="AB90" s="59">
        <f>IF(AA90="0","0",LOOKUP(AA90,{0,25,30,37,45,52,60},{0,1,2,3,"3.5",4,5}))</f>
        <v>2</v>
      </c>
      <c r="AC90" s="82" t="s">
        <v>79</v>
      </c>
      <c r="AD90" s="82">
        <f>IF(ISBLANK(AB90)," ",IF(AB90="0","0",LOOKUP(AB90,{0,1,2,3,"3.5",4,5},{0,0,0,1,"1.5",2,3})))</f>
        <v>0</v>
      </c>
      <c r="AE90" s="77">
        <f t="shared" si="17"/>
        <v>2.8333333333333335</v>
      </c>
      <c r="AF90" s="82" t="str">
        <f t="shared" si="18"/>
        <v>C</v>
      </c>
      <c r="AG90" s="85" t="str">
        <f t="shared" si="19"/>
        <v>Bellow Average Result</v>
      </c>
      <c r="AH90" s="15"/>
      <c r="AI90" s="33" t="str">
        <f>IF(F90="0","0",LOOKUP(F90,{0,1,2,3,"3.5",4,5},{"F","D","C","B","A-","A","A+"}))</f>
        <v>A-</v>
      </c>
      <c r="AJ90" s="33" t="str">
        <f>IF(H90="0","0",LOOKUP(H90,{0,1,2,3,"3.5",4,5},{"F","D","C","B","A-","A","A+"}))</f>
        <v>B</v>
      </c>
      <c r="AK90" s="33" t="str">
        <f>IF(L90="0","0",LOOKUP(L90,{0,1,2,3,"3.5",4,5},{"F","D","C","B","A-","A","A+"}))</f>
        <v>C</v>
      </c>
      <c r="AL90" s="33" t="str">
        <f>IF(P90="0","0",LOOKUP(P90,{0,1,2,3,"3.5",4,5},{"F","D","C","B","A-","A","A+"}))</f>
        <v>C</v>
      </c>
      <c r="AM90" s="33" t="str">
        <f>IF(T90="0","0",LOOKUP(T90,{0,1,2,3,"3.5",4,5},{"F","D","C","B","A-","A","A+"}))</f>
        <v>A-</v>
      </c>
      <c r="AN90" s="33" t="str">
        <f>IF(X90="0","0",LOOKUP(X90,{0,1,2,3,"3.5",4,5},{"F","D","C","B","A-","A","A+"}))</f>
        <v>B</v>
      </c>
      <c r="AO90" s="33" t="str">
        <f>IF(AB90="0","0",LOOKUP(AB90,{0,1,2,3,"3.5",4,5},{"F","D","C","B","A-","A","A+"}))</f>
        <v>C</v>
      </c>
      <c r="AP90" s="52">
        <f t="shared" si="10"/>
        <v>358</v>
      </c>
    </row>
    <row r="91" spans="1:42" ht="20.100000000000001" customHeight="1" x14ac:dyDescent="0.25">
      <c r="A91" s="86">
        <v>2091</v>
      </c>
      <c r="B91" s="87" t="s">
        <v>385</v>
      </c>
      <c r="C91" s="62">
        <v>38</v>
      </c>
      <c r="D91" s="62">
        <v>20</v>
      </c>
      <c r="E91" s="59">
        <f t="shared" si="11"/>
        <v>58</v>
      </c>
      <c r="F91" s="59">
        <f>IF(E91="0","0",LOOKUP(E91,{0,33,40,50,60,70,80},{0,1,2,3,"3.5",4,5}))</f>
        <v>3</v>
      </c>
      <c r="G91" s="59">
        <v>61</v>
      </c>
      <c r="H91" s="59" t="str">
        <f>IF(G91="0","0",LOOKUP(G91,{0,33,40,50,60,70,80},{0,1,2,3,"3.5",4,5}))</f>
        <v>3.5</v>
      </c>
      <c r="I91" s="59">
        <v>29</v>
      </c>
      <c r="J91" s="59">
        <v>21</v>
      </c>
      <c r="K91" s="59">
        <f t="shared" si="12"/>
        <v>50</v>
      </c>
      <c r="L91" s="59" t="str">
        <f>IF(K91="0","0",LOOKUP(K91,{0,25,30,37,45,52,60},{0,1,2,3,"3.5",4,5}))</f>
        <v>3.5</v>
      </c>
      <c r="M91" s="59">
        <v>26</v>
      </c>
      <c r="N91" s="59">
        <v>19</v>
      </c>
      <c r="O91" s="59">
        <f t="shared" si="13"/>
        <v>45</v>
      </c>
      <c r="P91" s="59">
        <f>IF(O91="0","0",LOOKUP(O91,{0,33,40,50,60,70,80},{0,1,2,3,"3.5",4,5}))</f>
        <v>2</v>
      </c>
      <c r="Q91" s="62">
        <v>50</v>
      </c>
      <c r="R91" s="62">
        <v>21</v>
      </c>
      <c r="S91" s="59">
        <f t="shared" si="14"/>
        <v>71</v>
      </c>
      <c r="T91" s="59">
        <f>IF(S91="0","0",LOOKUP(S91,{0,33,40,50,60,70,80},{0,1,2,3,"3.5",4,5}))</f>
        <v>4</v>
      </c>
      <c r="U91" s="62">
        <v>49</v>
      </c>
      <c r="V91" s="62">
        <v>28</v>
      </c>
      <c r="W91" s="59">
        <f t="shared" si="15"/>
        <v>77</v>
      </c>
      <c r="X91" s="59">
        <f>IF(W91="0","0",LOOKUP(W91,{0,33,40,50,60,70,80},{0,1,2,3,"3.5",4,5}))</f>
        <v>4</v>
      </c>
      <c r="Y91" s="62">
        <v>41</v>
      </c>
      <c r="Z91" s="62">
        <v>18</v>
      </c>
      <c r="AA91" s="59">
        <f t="shared" si="16"/>
        <v>59</v>
      </c>
      <c r="AB91" s="59">
        <f>IF(AA91="0","0",LOOKUP(AA91,{0,25,30,37,45,52,60},{0,1,2,3,"3.5",4,5}))</f>
        <v>4</v>
      </c>
      <c r="AC91" s="82" t="s">
        <v>79</v>
      </c>
      <c r="AD91" s="82">
        <f>IF(ISBLANK(AB91)," ",IF(AB91="0","0",LOOKUP(AB91,{0,1,2,3,"3.5",4,5},{0,0,0,1,"1.5",2,3})))</f>
        <v>2</v>
      </c>
      <c r="AE91" s="77">
        <f t="shared" si="17"/>
        <v>3.6666666666666665</v>
      </c>
      <c r="AF91" s="82" t="str">
        <f t="shared" si="18"/>
        <v>A-</v>
      </c>
      <c r="AG91" s="85" t="str">
        <f t="shared" si="19"/>
        <v>Good Result</v>
      </c>
      <c r="AH91" s="15"/>
      <c r="AI91" s="33" t="str">
        <f>IF(F91="0","0",LOOKUP(F91,{0,1,2,3,"3.5",4,5},{"F","D","C","B","A-","A","A+"}))</f>
        <v>B</v>
      </c>
      <c r="AJ91" s="33" t="str">
        <f>IF(H91="0","0",LOOKUP(H91,{0,1,2,3,"3.5",4,5},{"F","D","C","B","A-","A","A+"}))</f>
        <v>A-</v>
      </c>
      <c r="AK91" s="33" t="str">
        <f>IF(L91="0","0",LOOKUP(L91,{0,1,2,3,"3.5",4,5},{"F","D","C","B","A-","A","A+"}))</f>
        <v>A-</v>
      </c>
      <c r="AL91" s="33" t="str">
        <f>IF(P91="0","0",LOOKUP(P91,{0,1,2,3,"3.5",4,5},{"F","D","C","B","A-","A","A+"}))</f>
        <v>C</v>
      </c>
      <c r="AM91" s="33" t="str">
        <f>IF(T91="0","0",LOOKUP(T91,{0,1,2,3,"3.5",4,5},{"F","D","C","B","A-","A","A+"}))</f>
        <v>A</v>
      </c>
      <c r="AN91" s="33" t="str">
        <f>IF(X91="0","0",LOOKUP(X91,{0,1,2,3,"3.5",4,5},{"F","D","C","B","A-","A","A+"}))</f>
        <v>A</v>
      </c>
      <c r="AO91" s="33" t="str">
        <f>IF(AB91="0","0",LOOKUP(AB91,{0,1,2,3,"3.5",4,5},{"F","D","C","B","A-","A","A+"}))</f>
        <v>A</v>
      </c>
      <c r="AP91" s="52">
        <f t="shared" si="10"/>
        <v>421</v>
      </c>
    </row>
    <row r="92" spans="1:42" ht="20.100000000000001" customHeight="1" x14ac:dyDescent="0.25">
      <c r="A92" s="86">
        <v>2092</v>
      </c>
      <c r="B92" s="87" t="s">
        <v>386</v>
      </c>
      <c r="C92" s="62">
        <v>23</v>
      </c>
      <c r="D92" s="62">
        <v>25</v>
      </c>
      <c r="E92" s="59">
        <f t="shared" si="11"/>
        <v>48</v>
      </c>
      <c r="F92" s="59">
        <f>IF(E92="0","0",LOOKUP(E92,{0,33,40,50,60,70,80},{0,1,2,3,"3.5",4,5}))</f>
        <v>2</v>
      </c>
      <c r="G92" s="59">
        <v>27</v>
      </c>
      <c r="H92" s="59">
        <f>IF(G92="0","0",LOOKUP(G92,{0,33,40,50,60,70,80},{0,1,2,3,"3.5",4,5}))</f>
        <v>0</v>
      </c>
      <c r="I92" s="59">
        <v>9</v>
      </c>
      <c r="J92" s="59">
        <v>10</v>
      </c>
      <c r="K92" s="59">
        <f t="shared" si="12"/>
        <v>0</v>
      </c>
      <c r="L92" s="59">
        <f>IF(K92="0","0",LOOKUP(K92,{0,25,30,37,45,52,60},{0,1,2,3,"3.5",4,5}))</f>
        <v>0</v>
      </c>
      <c r="M92" s="59">
        <v>17</v>
      </c>
      <c r="N92" s="59">
        <v>11</v>
      </c>
      <c r="O92" s="59">
        <f t="shared" si="13"/>
        <v>0</v>
      </c>
      <c r="P92" s="59">
        <f>IF(O92="0","0",LOOKUP(O92,{0,33,40,50,60,70,80},{0,1,2,3,"3.5",4,5}))</f>
        <v>0</v>
      </c>
      <c r="Q92" s="62">
        <v>21</v>
      </c>
      <c r="R92" s="62">
        <v>19</v>
      </c>
      <c r="S92" s="59">
        <f t="shared" si="14"/>
        <v>40</v>
      </c>
      <c r="T92" s="59">
        <f>IF(S92="0","0",LOOKUP(S92,{0,33,40,50,60,70,80},{0,1,2,3,"3.5",4,5}))</f>
        <v>2</v>
      </c>
      <c r="U92" s="62">
        <v>17</v>
      </c>
      <c r="V92" s="62">
        <v>16</v>
      </c>
      <c r="W92" s="59">
        <f t="shared" si="15"/>
        <v>0</v>
      </c>
      <c r="X92" s="59">
        <f>IF(W92="0","0",LOOKUP(W92,{0,33,40,50,60,70,80},{0,1,2,3,"3.5",4,5}))</f>
        <v>0</v>
      </c>
      <c r="Y92" s="62">
        <v>27</v>
      </c>
      <c r="Z92" s="62">
        <v>15</v>
      </c>
      <c r="AA92" s="59">
        <f t="shared" si="16"/>
        <v>42</v>
      </c>
      <c r="AB92" s="59">
        <f>IF(AA92="0","0",LOOKUP(AA92,{0,25,30,37,45,52,60},{0,1,2,3,"3.5",4,5}))</f>
        <v>3</v>
      </c>
      <c r="AC92" s="82" t="s">
        <v>79</v>
      </c>
      <c r="AD92" s="82">
        <f>IF(ISBLANK(AB92)," ",IF(AB92="0","0",LOOKUP(AB92,{0,1,2,3,"3.5",4,5},{0,0,0,1,"1.5",2,3})))</f>
        <v>1</v>
      </c>
      <c r="AE92" s="77">
        <f t="shared" si="17"/>
        <v>0</v>
      </c>
      <c r="AF92" s="82" t="str">
        <f t="shared" si="18"/>
        <v>F</v>
      </c>
      <c r="AG92" s="85" t="str">
        <f t="shared" si="19"/>
        <v>Fail</v>
      </c>
      <c r="AH92" s="15"/>
      <c r="AI92" s="33" t="str">
        <f>IF(F92="0","0",LOOKUP(F92,{0,1,2,3,"3.5",4,5},{"F","D","C","B","A-","A","A+"}))</f>
        <v>C</v>
      </c>
      <c r="AJ92" s="33" t="str">
        <f>IF(H92="0","0",LOOKUP(H92,{0,1,2,3,"3.5",4,5},{"F","D","C","B","A-","A","A+"}))</f>
        <v>F</v>
      </c>
      <c r="AK92" s="33" t="str">
        <f>IF(L92="0","0",LOOKUP(L92,{0,1,2,3,"3.5",4,5},{"F","D","C","B","A-","A","A+"}))</f>
        <v>F</v>
      </c>
      <c r="AL92" s="33" t="str">
        <f>IF(P92="0","0",LOOKUP(P92,{0,1,2,3,"3.5",4,5},{"F","D","C","B","A-","A","A+"}))</f>
        <v>F</v>
      </c>
      <c r="AM92" s="33" t="str">
        <f>IF(T92="0","0",LOOKUP(T92,{0,1,2,3,"3.5",4,5},{"F","D","C","B","A-","A","A+"}))</f>
        <v>C</v>
      </c>
      <c r="AN92" s="33" t="str">
        <f>IF(X92="0","0",LOOKUP(X92,{0,1,2,3,"3.5",4,5},{"F","D","C","B","A-","A","A+"}))</f>
        <v>F</v>
      </c>
      <c r="AO92" s="33" t="str">
        <f>IF(AB92="0","0",LOOKUP(AB92,{0,1,2,3,"3.5",4,5},{"F","D","C","B","A-","A","A+"}))</f>
        <v>B</v>
      </c>
      <c r="AP92" s="52">
        <f t="shared" si="10"/>
        <v>157</v>
      </c>
    </row>
    <row r="93" spans="1:42" ht="20.100000000000001" customHeight="1" x14ac:dyDescent="0.25">
      <c r="A93" s="86">
        <v>2093</v>
      </c>
      <c r="B93" s="87" t="s">
        <v>387</v>
      </c>
      <c r="C93" s="62">
        <v>25</v>
      </c>
      <c r="D93" s="62">
        <v>25</v>
      </c>
      <c r="E93" s="59">
        <f t="shared" si="11"/>
        <v>50</v>
      </c>
      <c r="F93" s="59">
        <f>IF(E93="0","0",LOOKUP(E93,{0,33,40,50,60,70,80},{0,1,2,3,"3.5",4,5}))</f>
        <v>3</v>
      </c>
      <c r="G93" s="59">
        <v>30</v>
      </c>
      <c r="H93" s="59">
        <f>IF(G93="0","0",LOOKUP(G93,{0,33,40,50,60,70,80},{0,1,2,3,"3.5",4,5}))</f>
        <v>0</v>
      </c>
      <c r="I93" s="59">
        <v>18</v>
      </c>
      <c r="J93" s="59">
        <v>12</v>
      </c>
      <c r="K93" s="59">
        <f t="shared" si="12"/>
        <v>30</v>
      </c>
      <c r="L93" s="59">
        <f>IF(K93="0","0",LOOKUP(K93,{0,25,30,37,45,52,60},{0,1,2,3,"3.5",4,5}))</f>
        <v>2</v>
      </c>
      <c r="M93" s="59">
        <v>20</v>
      </c>
      <c r="N93" s="59">
        <v>19</v>
      </c>
      <c r="O93" s="59">
        <f t="shared" si="13"/>
        <v>39</v>
      </c>
      <c r="P93" s="59">
        <f>IF(O93="0","0",LOOKUP(O93,{0,33,40,50,60,70,80},{0,1,2,3,"3.5",4,5}))</f>
        <v>1</v>
      </c>
      <c r="Q93" s="62">
        <v>28</v>
      </c>
      <c r="R93" s="62">
        <v>21</v>
      </c>
      <c r="S93" s="59">
        <f t="shared" si="14"/>
        <v>49</v>
      </c>
      <c r="T93" s="59">
        <f>IF(S93="0","0",LOOKUP(S93,{0,33,40,50,60,70,80},{0,1,2,3,"3.5",4,5}))</f>
        <v>2</v>
      </c>
      <c r="U93" s="62">
        <v>33</v>
      </c>
      <c r="V93" s="62">
        <v>17</v>
      </c>
      <c r="W93" s="59">
        <f t="shared" si="15"/>
        <v>50</v>
      </c>
      <c r="X93" s="59">
        <f>IF(W93="0","0",LOOKUP(W93,{0,33,40,50,60,70,80},{0,1,2,3,"3.5",4,5}))</f>
        <v>3</v>
      </c>
      <c r="Y93" s="62">
        <v>26</v>
      </c>
      <c r="Z93" s="62">
        <v>17</v>
      </c>
      <c r="AA93" s="59">
        <f t="shared" si="16"/>
        <v>43</v>
      </c>
      <c r="AB93" s="59">
        <f>IF(AA93="0","0",LOOKUP(AA93,{0,25,30,37,45,52,60},{0,1,2,3,"3.5",4,5}))</f>
        <v>3</v>
      </c>
      <c r="AC93" s="82" t="s">
        <v>79</v>
      </c>
      <c r="AD93" s="82">
        <f>IF(ISBLANK(AB93)," ",IF(AB93="0","0",LOOKUP(AB93,{0,1,2,3,"3.5",4,5},{0,0,0,1,"1.5",2,3})))</f>
        <v>1</v>
      </c>
      <c r="AE93" s="77">
        <f t="shared" si="17"/>
        <v>0</v>
      </c>
      <c r="AF93" s="82" t="str">
        <f t="shared" si="18"/>
        <v>F</v>
      </c>
      <c r="AG93" s="85" t="str">
        <f t="shared" si="19"/>
        <v>Fail</v>
      </c>
      <c r="AH93" s="15"/>
      <c r="AI93" s="33" t="str">
        <f>IF(F93="0","0",LOOKUP(F93,{0,1,2,3,"3.5",4,5},{"F","D","C","B","A-","A","A+"}))</f>
        <v>B</v>
      </c>
      <c r="AJ93" s="33" t="str">
        <f>IF(H93="0","0",LOOKUP(H93,{0,1,2,3,"3.5",4,5},{"F","D","C","B","A-","A","A+"}))</f>
        <v>F</v>
      </c>
      <c r="AK93" s="33" t="str">
        <f>IF(L93="0","0",LOOKUP(L93,{0,1,2,3,"3.5",4,5},{"F","D","C","B","A-","A","A+"}))</f>
        <v>C</v>
      </c>
      <c r="AL93" s="33" t="str">
        <f>IF(P93="0","0",LOOKUP(P93,{0,1,2,3,"3.5",4,5},{"F","D","C","B","A-","A","A+"}))</f>
        <v>D</v>
      </c>
      <c r="AM93" s="33" t="str">
        <f>IF(T93="0","0",LOOKUP(T93,{0,1,2,3,"3.5",4,5},{"F","D","C","B","A-","A","A+"}))</f>
        <v>C</v>
      </c>
      <c r="AN93" s="33" t="str">
        <f>IF(X93="0","0",LOOKUP(X93,{0,1,2,3,"3.5",4,5},{"F","D","C","B","A-","A","A+"}))</f>
        <v>B</v>
      </c>
      <c r="AO93" s="33" t="str">
        <f>IF(AB93="0","0",LOOKUP(AB93,{0,1,2,3,"3.5",4,5},{"F","D","C","B","A-","A","A+"}))</f>
        <v>B</v>
      </c>
      <c r="AP93" s="52">
        <f t="shared" si="10"/>
        <v>291</v>
      </c>
    </row>
    <row r="94" spans="1:42" ht="20.100000000000001" customHeight="1" x14ac:dyDescent="0.25">
      <c r="A94" s="86">
        <v>2094</v>
      </c>
      <c r="B94" s="87" t="s">
        <v>388</v>
      </c>
      <c r="C94" s="62">
        <v>0</v>
      </c>
      <c r="D94" s="62">
        <v>0</v>
      </c>
      <c r="E94" s="59">
        <f t="shared" si="11"/>
        <v>0</v>
      </c>
      <c r="F94" s="59">
        <f>IF(E94="0","0",LOOKUP(E94,{0,33,40,50,60,70,80},{0,1,2,3,"3.5",4,5}))</f>
        <v>0</v>
      </c>
      <c r="G94" s="59"/>
      <c r="H94" s="59">
        <f>IF(G94="0","0",LOOKUP(G94,{0,33,40,50,60,70,80},{0,1,2,3,"3.5",4,5}))</f>
        <v>0</v>
      </c>
      <c r="I94" s="67"/>
      <c r="J94" s="67"/>
      <c r="K94" s="59">
        <f t="shared" si="12"/>
        <v>0</v>
      </c>
      <c r="L94" s="59">
        <f>IF(K94="0","0",LOOKUP(K94,{0,25,30,37,45,52,60},{0,1,2,3,"3.5",4,5}))</f>
        <v>0</v>
      </c>
      <c r="M94" s="67"/>
      <c r="N94" s="67"/>
      <c r="O94" s="59">
        <f t="shared" si="13"/>
        <v>0</v>
      </c>
      <c r="P94" s="59">
        <f>IF(O94="0","0",LOOKUP(O94,{0,33,40,50,60,70,80},{0,1,2,3,"3.5",4,5}))</f>
        <v>0</v>
      </c>
      <c r="Q94" s="62">
        <v>0</v>
      </c>
      <c r="R94" s="62">
        <v>0</v>
      </c>
      <c r="S94" s="59">
        <f t="shared" si="14"/>
        <v>0</v>
      </c>
      <c r="T94" s="59">
        <f>IF(S94="0","0",LOOKUP(S94,{0,33,40,50,60,70,80},{0,1,2,3,"3.5",4,5}))</f>
        <v>0</v>
      </c>
      <c r="U94" s="62">
        <v>0</v>
      </c>
      <c r="V94" s="62">
        <v>0</v>
      </c>
      <c r="W94" s="59">
        <f t="shared" si="15"/>
        <v>0</v>
      </c>
      <c r="X94" s="59">
        <f>IF(W94="0","0",LOOKUP(W94,{0,33,40,50,60,70,80},{0,1,2,3,"3.5",4,5}))</f>
        <v>0</v>
      </c>
      <c r="Y94" s="62">
        <v>0</v>
      </c>
      <c r="Z94" s="62">
        <v>0</v>
      </c>
      <c r="AA94" s="59">
        <f t="shared" si="16"/>
        <v>0</v>
      </c>
      <c r="AB94" s="59">
        <f>IF(AA94="0","0",LOOKUP(AA94,{0,25,30,37,45,52,60},{0,1,2,3,"3.5",4,5}))</f>
        <v>0</v>
      </c>
      <c r="AC94" s="82" t="s">
        <v>79</v>
      </c>
      <c r="AD94" s="82">
        <f>IF(ISBLANK(AB94)," ",IF(AB94="0","0",LOOKUP(AB94,{0,1,2,3,"3.5",4,5},{0,0,0,1,"1.5",2,3})))</f>
        <v>0</v>
      </c>
      <c r="AE94" s="77">
        <f t="shared" si="17"/>
        <v>0</v>
      </c>
      <c r="AF94" s="82" t="str">
        <f t="shared" si="18"/>
        <v>F</v>
      </c>
      <c r="AG94" s="85" t="str">
        <f t="shared" si="19"/>
        <v>Fail</v>
      </c>
      <c r="AH94" s="15"/>
      <c r="AI94" s="33" t="str">
        <f>IF(F94="0","0",LOOKUP(F94,{0,1,2,3,"3.5",4,5},{"F","D","C","B","A-","A","A+"}))</f>
        <v>F</v>
      </c>
      <c r="AJ94" s="33" t="str">
        <f>IF(H94="0","0",LOOKUP(H94,{0,1,2,3,"3.5",4,5},{"F","D","C","B","A-","A","A+"}))</f>
        <v>F</v>
      </c>
      <c r="AK94" s="33" t="str">
        <f>IF(L94="0","0",LOOKUP(L94,{0,1,2,3,"3.5",4,5},{"F","D","C","B","A-","A","A+"}))</f>
        <v>F</v>
      </c>
      <c r="AL94" s="33" t="str">
        <f>IF(P94="0","0",LOOKUP(P94,{0,1,2,3,"3.5",4,5},{"F","D","C","B","A-","A","A+"}))</f>
        <v>F</v>
      </c>
      <c r="AM94" s="33" t="str">
        <f>IF(T94="0","0",LOOKUP(T94,{0,1,2,3,"3.5",4,5},{"F","D","C","B","A-","A","A+"}))</f>
        <v>F</v>
      </c>
      <c r="AN94" s="33" t="str">
        <f>IF(X94="0","0",LOOKUP(X94,{0,1,2,3,"3.5",4,5},{"F","D","C","B","A-","A","A+"}))</f>
        <v>F</v>
      </c>
      <c r="AO94" s="33" t="str">
        <f>IF(AB94="0","0",LOOKUP(AB94,{0,1,2,3,"3.5",4,5},{"F","D","C","B","A-","A","A+"}))</f>
        <v>F</v>
      </c>
      <c r="AP94" s="52">
        <f t="shared" si="10"/>
        <v>0</v>
      </c>
    </row>
    <row r="95" spans="1:42" ht="20.100000000000001" customHeight="1" x14ac:dyDescent="0.25">
      <c r="A95" s="86">
        <v>2095</v>
      </c>
      <c r="B95" s="87" t="s">
        <v>389</v>
      </c>
      <c r="C95" s="62">
        <v>44</v>
      </c>
      <c r="D95" s="62">
        <v>24</v>
      </c>
      <c r="E95" s="59">
        <f t="shared" si="11"/>
        <v>68</v>
      </c>
      <c r="F95" s="59" t="str">
        <f>IF(E95="0","0",LOOKUP(E95,{0,33,40,50,60,70,80},{0,1,2,3,"3.5",4,5}))</f>
        <v>3.5</v>
      </c>
      <c r="G95" s="59">
        <v>50</v>
      </c>
      <c r="H95" s="59">
        <f>IF(G95="0","0",LOOKUP(G95,{0,33,40,50,60,70,80},{0,1,2,3,"3.5",4,5}))</f>
        <v>3</v>
      </c>
      <c r="I95" s="59">
        <v>18</v>
      </c>
      <c r="J95" s="59">
        <v>10</v>
      </c>
      <c r="K95" s="59">
        <f t="shared" si="12"/>
        <v>28</v>
      </c>
      <c r="L95" s="59">
        <f>IF(K95="0","0",LOOKUP(K95,{0,25,30,37,45,52,60},{0,1,2,3,"3.5",4,5}))</f>
        <v>1</v>
      </c>
      <c r="M95" s="59">
        <v>30</v>
      </c>
      <c r="N95" s="59">
        <v>20</v>
      </c>
      <c r="O95" s="59">
        <f t="shared" si="13"/>
        <v>50</v>
      </c>
      <c r="P95" s="59">
        <f>IF(O95="0","0",LOOKUP(O95,{0,33,40,50,60,70,80},{0,1,2,3,"3.5",4,5}))</f>
        <v>3</v>
      </c>
      <c r="Q95" s="62">
        <v>47</v>
      </c>
      <c r="R95" s="62">
        <v>21</v>
      </c>
      <c r="S95" s="59">
        <f t="shared" si="14"/>
        <v>68</v>
      </c>
      <c r="T95" s="59" t="str">
        <f>IF(S95="0","0",LOOKUP(S95,{0,33,40,50,60,70,80},{0,1,2,3,"3.5",4,5}))</f>
        <v>3.5</v>
      </c>
      <c r="U95" s="62">
        <v>51</v>
      </c>
      <c r="V95" s="62">
        <v>22</v>
      </c>
      <c r="W95" s="59">
        <f t="shared" si="15"/>
        <v>73</v>
      </c>
      <c r="X95" s="59">
        <f>IF(W95="0","0",LOOKUP(W95,{0,33,40,50,60,70,80},{0,1,2,3,"3.5",4,5}))</f>
        <v>4</v>
      </c>
      <c r="Y95" s="62">
        <v>42</v>
      </c>
      <c r="Z95" s="62">
        <v>13</v>
      </c>
      <c r="AA95" s="59">
        <f t="shared" si="16"/>
        <v>55</v>
      </c>
      <c r="AB95" s="59">
        <f>IF(AA95="0","0",LOOKUP(AA95,{0,25,30,37,45,52,60},{0,1,2,3,"3.5",4,5}))</f>
        <v>4</v>
      </c>
      <c r="AC95" s="82" t="s">
        <v>79</v>
      </c>
      <c r="AD95" s="82">
        <f>IF(ISBLANK(AB95)," ",IF(AB95="0","0",LOOKUP(AB95,{0,1,2,3,"3.5",4,5},{0,0,0,1,"1.5",2,3})))</f>
        <v>2</v>
      </c>
      <c r="AE95" s="77">
        <f t="shared" si="17"/>
        <v>3.3333333333333335</v>
      </c>
      <c r="AF95" s="82" t="str">
        <f t="shared" si="18"/>
        <v>B</v>
      </c>
      <c r="AG95" s="85" t="str">
        <f t="shared" si="19"/>
        <v>Average Result</v>
      </c>
      <c r="AH95" s="15"/>
      <c r="AI95" s="33" t="str">
        <f>IF(F95="0","0",LOOKUP(F95,{0,1,2,3,"3.5",4,5},{"F","D","C","B","A-","A","A+"}))</f>
        <v>A-</v>
      </c>
      <c r="AJ95" s="33" t="str">
        <f>IF(H95="0","0",LOOKUP(H95,{0,1,2,3,"3.5",4,5},{"F","D","C","B","A-","A","A+"}))</f>
        <v>B</v>
      </c>
      <c r="AK95" s="33" t="str">
        <f>IF(L95="0","0",LOOKUP(L95,{0,1,2,3,"3.5",4,5},{"F","D","C","B","A-","A","A+"}))</f>
        <v>D</v>
      </c>
      <c r="AL95" s="33" t="str">
        <f>IF(P95="0","0",LOOKUP(P95,{0,1,2,3,"3.5",4,5},{"F","D","C","B","A-","A","A+"}))</f>
        <v>B</v>
      </c>
      <c r="AM95" s="33" t="str">
        <f>IF(T95="0","0",LOOKUP(T95,{0,1,2,3,"3.5",4,5},{"F","D","C","B","A-","A","A+"}))</f>
        <v>A-</v>
      </c>
      <c r="AN95" s="33" t="str">
        <f>IF(X95="0","0",LOOKUP(X95,{0,1,2,3,"3.5",4,5},{"F","D","C","B","A-","A","A+"}))</f>
        <v>A</v>
      </c>
      <c r="AO95" s="33" t="str">
        <f>IF(AB95="0","0",LOOKUP(AB95,{0,1,2,3,"3.5",4,5},{"F","D","C","B","A-","A","A+"}))</f>
        <v>A</v>
      </c>
      <c r="AP95" s="52">
        <f t="shared" si="10"/>
        <v>392</v>
      </c>
    </row>
    <row r="96" spans="1:42" ht="20.100000000000001" customHeight="1" x14ac:dyDescent="0.25">
      <c r="A96" s="86">
        <v>2096</v>
      </c>
      <c r="B96" s="87" t="s">
        <v>390</v>
      </c>
      <c r="C96" s="62">
        <v>38</v>
      </c>
      <c r="D96" s="62">
        <v>24</v>
      </c>
      <c r="E96" s="59">
        <f t="shared" si="11"/>
        <v>62</v>
      </c>
      <c r="F96" s="59" t="str">
        <f>IF(E96="0","0",LOOKUP(E96,{0,33,40,50,60,70,80},{0,1,2,3,"3.5",4,5}))</f>
        <v>3.5</v>
      </c>
      <c r="G96" s="59"/>
      <c r="H96" s="59">
        <f>IF(G96="0","0",LOOKUP(G96,{0,33,40,50,60,70,80},{0,1,2,3,"3.5",4,5}))</f>
        <v>0</v>
      </c>
      <c r="I96" s="59">
        <v>17</v>
      </c>
      <c r="J96" s="59">
        <v>12</v>
      </c>
      <c r="K96" s="59">
        <f t="shared" si="12"/>
        <v>29</v>
      </c>
      <c r="L96" s="59">
        <f>IF(K96="0","0",LOOKUP(K96,{0,25,30,37,45,52,60},{0,1,2,3,"3.5",4,5}))</f>
        <v>1</v>
      </c>
      <c r="M96" s="59">
        <v>23</v>
      </c>
      <c r="N96" s="59">
        <v>18</v>
      </c>
      <c r="O96" s="59">
        <f t="shared" si="13"/>
        <v>41</v>
      </c>
      <c r="P96" s="59">
        <f>IF(O96="0","0",LOOKUP(O96,{0,33,40,50,60,70,80},{0,1,2,3,"3.5",4,5}))</f>
        <v>2</v>
      </c>
      <c r="Q96" s="62">
        <v>44</v>
      </c>
      <c r="R96" s="62">
        <v>22</v>
      </c>
      <c r="S96" s="59">
        <f t="shared" si="14"/>
        <v>66</v>
      </c>
      <c r="T96" s="59" t="str">
        <f>IF(S96="0","0",LOOKUP(S96,{0,33,40,50,60,70,80},{0,1,2,3,"3.5",4,5}))</f>
        <v>3.5</v>
      </c>
      <c r="U96" s="62">
        <v>43</v>
      </c>
      <c r="V96" s="62">
        <v>19</v>
      </c>
      <c r="W96" s="59">
        <f t="shared" si="15"/>
        <v>62</v>
      </c>
      <c r="X96" s="59" t="str">
        <f>IF(W96="0","0",LOOKUP(W96,{0,33,40,50,60,70,80},{0,1,2,3,"3.5",4,5}))</f>
        <v>3.5</v>
      </c>
      <c r="Y96" s="62">
        <v>36</v>
      </c>
      <c r="Z96" s="62">
        <v>15</v>
      </c>
      <c r="AA96" s="59">
        <f t="shared" si="16"/>
        <v>51</v>
      </c>
      <c r="AB96" s="59" t="str">
        <f>IF(AA96="0","0",LOOKUP(AA96,{0,25,30,37,45,52,60},{0,1,2,3,"3.5",4,5}))</f>
        <v>3.5</v>
      </c>
      <c r="AC96" s="82" t="s">
        <v>79</v>
      </c>
      <c r="AD96" s="82" t="str">
        <f>IF(ISBLANK(AB96)," ",IF(AB96="0","0",LOOKUP(AB96,{0,1,2,3,"3.5",4,5},{0,0,0,1,"1.5",2,3})))</f>
        <v>1.5</v>
      </c>
      <c r="AE96" s="77">
        <f t="shared" si="17"/>
        <v>0</v>
      </c>
      <c r="AF96" s="82" t="str">
        <f t="shared" si="18"/>
        <v>F</v>
      </c>
      <c r="AG96" s="85" t="str">
        <f t="shared" si="19"/>
        <v>Fail</v>
      </c>
      <c r="AH96" s="15"/>
      <c r="AI96" s="33" t="str">
        <f>IF(F96="0","0",LOOKUP(F96,{0,1,2,3,"3.5",4,5},{"F","D","C","B","A-","A","A+"}))</f>
        <v>A-</v>
      </c>
      <c r="AJ96" s="33" t="str">
        <f>IF(H96="0","0",LOOKUP(H96,{0,1,2,3,"3.5",4,5},{"F","D","C","B","A-","A","A+"}))</f>
        <v>F</v>
      </c>
      <c r="AK96" s="33" t="str">
        <f>IF(L96="0","0",LOOKUP(L96,{0,1,2,3,"3.5",4,5},{"F","D","C","B","A-","A","A+"}))</f>
        <v>D</v>
      </c>
      <c r="AL96" s="33" t="str">
        <f>IF(P96="0","0",LOOKUP(P96,{0,1,2,3,"3.5",4,5},{"F","D","C","B","A-","A","A+"}))</f>
        <v>C</v>
      </c>
      <c r="AM96" s="33" t="str">
        <f>IF(T96="0","0",LOOKUP(T96,{0,1,2,3,"3.5",4,5},{"F","D","C","B","A-","A","A+"}))</f>
        <v>A-</v>
      </c>
      <c r="AN96" s="33" t="str">
        <f>IF(X96="0","0",LOOKUP(X96,{0,1,2,3,"3.5",4,5},{"F","D","C","B","A-","A","A+"}))</f>
        <v>A-</v>
      </c>
      <c r="AO96" s="33" t="str">
        <f>IF(AB96="0","0",LOOKUP(AB96,{0,1,2,3,"3.5",4,5},{"F","D","C","B","A-","A","A+"}))</f>
        <v>A-</v>
      </c>
      <c r="AP96" s="52">
        <f t="shared" si="10"/>
        <v>311</v>
      </c>
    </row>
    <row r="97" spans="1:42" ht="20.100000000000001" customHeight="1" x14ac:dyDescent="0.25">
      <c r="A97" s="86">
        <v>2097</v>
      </c>
      <c r="B97" s="87" t="s">
        <v>391</v>
      </c>
      <c r="C97" s="62">
        <v>44</v>
      </c>
      <c r="D97" s="62">
        <v>20</v>
      </c>
      <c r="E97" s="59">
        <f t="shared" si="11"/>
        <v>64</v>
      </c>
      <c r="F97" s="59" t="str">
        <f>IF(E97="0","0",LOOKUP(E97,{0,33,40,50,60,70,80},{0,1,2,3,"3.5",4,5}))</f>
        <v>3.5</v>
      </c>
      <c r="G97" s="59">
        <v>73</v>
      </c>
      <c r="H97" s="59">
        <f>IF(G97="0","0",LOOKUP(G97,{0,33,40,50,60,70,80},{0,1,2,3,"3.5",4,5}))</f>
        <v>4</v>
      </c>
      <c r="I97" s="59"/>
      <c r="J97" s="59"/>
      <c r="K97" s="59">
        <f t="shared" si="12"/>
        <v>0</v>
      </c>
      <c r="L97" s="59">
        <f>IF(K97="0","0",LOOKUP(K97,{0,25,30,37,45,52,60},{0,1,2,3,"3.5",4,5}))</f>
        <v>0</v>
      </c>
      <c r="M97" s="59">
        <v>6</v>
      </c>
      <c r="N97" s="59">
        <v>10</v>
      </c>
      <c r="O97" s="59">
        <f t="shared" si="13"/>
        <v>0</v>
      </c>
      <c r="P97" s="59">
        <f>IF(O97="0","0",LOOKUP(O97,{0,33,40,50,60,70,80},{0,1,2,3,"3.5",4,5}))</f>
        <v>0</v>
      </c>
      <c r="Q97" s="80"/>
      <c r="R97" s="80"/>
      <c r="S97" s="59">
        <f t="shared" si="14"/>
        <v>0</v>
      </c>
      <c r="T97" s="59">
        <f>IF(S97="0","0",LOOKUP(S97,{0,33,40,50,60,70,80},{0,1,2,3,"3.5",4,5}))</f>
        <v>0</v>
      </c>
      <c r="U97" s="62">
        <v>10</v>
      </c>
      <c r="V97" s="62">
        <v>13</v>
      </c>
      <c r="W97" s="59">
        <f t="shared" si="15"/>
        <v>0</v>
      </c>
      <c r="X97" s="59">
        <f>IF(W97="0","0",LOOKUP(W97,{0,33,40,50,60,70,80},{0,1,2,3,"3.5",4,5}))</f>
        <v>0</v>
      </c>
      <c r="Y97" s="62">
        <v>9</v>
      </c>
      <c r="Z97" s="62">
        <v>11</v>
      </c>
      <c r="AA97" s="59">
        <f t="shared" si="16"/>
        <v>0</v>
      </c>
      <c r="AB97" s="59">
        <f>IF(AA97="0","0",LOOKUP(AA97,{0,25,30,37,45,52,60},{0,1,2,3,"3.5",4,5}))</f>
        <v>0</v>
      </c>
      <c r="AC97" s="82" t="s">
        <v>79</v>
      </c>
      <c r="AD97" s="82">
        <f>IF(ISBLANK(AB97)," ",IF(AB97="0","0",LOOKUP(AB97,{0,1,2,3,"3.5",4,5},{0,0,0,1,"1.5",2,3})))</f>
        <v>0</v>
      </c>
      <c r="AE97" s="77">
        <f t="shared" si="17"/>
        <v>0</v>
      </c>
      <c r="AF97" s="82" t="str">
        <f t="shared" si="18"/>
        <v>F</v>
      </c>
      <c r="AG97" s="85" t="str">
        <f t="shared" si="19"/>
        <v>Fail</v>
      </c>
      <c r="AH97" s="15"/>
      <c r="AI97" s="33" t="str">
        <f>IF(F97="0","0",LOOKUP(F97,{0,1,2,3,"3.5",4,5},{"F","D","C","B","A-","A","A+"}))</f>
        <v>A-</v>
      </c>
      <c r="AJ97" s="33" t="str">
        <f>IF(H97="0","0",LOOKUP(H97,{0,1,2,3,"3.5",4,5},{"F","D","C","B","A-","A","A+"}))</f>
        <v>A</v>
      </c>
      <c r="AK97" s="33" t="str">
        <f>IF(L97="0","0",LOOKUP(L97,{0,1,2,3,"3.5",4,5},{"F","D","C","B","A-","A","A+"}))</f>
        <v>F</v>
      </c>
      <c r="AL97" s="33" t="str">
        <f>IF(P97="0","0",LOOKUP(P97,{0,1,2,3,"3.5",4,5},{"F","D","C","B","A-","A","A+"}))</f>
        <v>F</v>
      </c>
      <c r="AM97" s="33" t="str">
        <f>IF(T97="0","0",LOOKUP(T97,{0,1,2,3,"3.5",4,5},{"F","D","C","B","A-","A","A+"}))</f>
        <v>F</v>
      </c>
      <c r="AN97" s="33" t="str">
        <f>IF(X97="0","0",LOOKUP(X97,{0,1,2,3,"3.5",4,5},{"F","D","C","B","A-","A","A+"}))</f>
        <v>F</v>
      </c>
      <c r="AO97" s="33" t="str">
        <f>IF(AB97="0","0",LOOKUP(AB97,{0,1,2,3,"3.5",4,5},{"F","D","C","B","A-","A","A+"}))</f>
        <v>F</v>
      </c>
      <c r="AP97" s="52">
        <f t="shared" si="10"/>
        <v>137</v>
      </c>
    </row>
    <row r="98" spans="1:42" ht="20.100000000000001" customHeight="1" x14ac:dyDescent="0.25">
      <c r="A98" s="86">
        <v>2098</v>
      </c>
      <c r="B98" s="87" t="s">
        <v>387</v>
      </c>
      <c r="C98" s="62">
        <v>40</v>
      </c>
      <c r="D98" s="62">
        <v>19</v>
      </c>
      <c r="E98" s="59">
        <f t="shared" si="11"/>
        <v>59</v>
      </c>
      <c r="F98" s="59">
        <f>IF(E98="0","0",LOOKUP(E98,{0,33,40,50,60,70,80},{0,1,2,3,"3.5",4,5}))</f>
        <v>3</v>
      </c>
      <c r="G98" s="59">
        <v>48</v>
      </c>
      <c r="H98" s="59">
        <f>IF(G98="0","0",LOOKUP(G98,{0,33,40,50,60,70,80},{0,1,2,3,"3.5",4,5}))</f>
        <v>2</v>
      </c>
      <c r="I98" s="59">
        <v>22</v>
      </c>
      <c r="J98" s="59">
        <v>10</v>
      </c>
      <c r="K98" s="59">
        <f t="shared" si="12"/>
        <v>32</v>
      </c>
      <c r="L98" s="59">
        <f>IF(K98="0","0",LOOKUP(K98,{0,25,30,37,45,52,60},{0,1,2,3,"3.5",4,5}))</f>
        <v>2</v>
      </c>
      <c r="M98" s="59">
        <v>33</v>
      </c>
      <c r="N98" s="59">
        <v>17</v>
      </c>
      <c r="O98" s="59">
        <f t="shared" si="13"/>
        <v>50</v>
      </c>
      <c r="P98" s="59">
        <f>IF(O98="0","0",LOOKUP(O98,{0,33,40,50,60,70,80},{0,1,2,3,"3.5",4,5}))</f>
        <v>3</v>
      </c>
      <c r="Q98" s="62">
        <v>50</v>
      </c>
      <c r="R98" s="62">
        <v>14</v>
      </c>
      <c r="S98" s="59">
        <f t="shared" si="14"/>
        <v>64</v>
      </c>
      <c r="T98" s="59" t="str">
        <f>IF(S98="0","0",LOOKUP(S98,{0,33,40,50,60,70,80},{0,1,2,3,"3.5",4,5}))</f>
        <v>3.5</v>
      </c>
      <c r="U98" s="62">
        <v>0</v>
      </c>
      <c r="V98" s="62">
        <v>0</v>
      </c>
      <c r="W98" s="59">
        <f t="shared" si="15"/>
        <v>0</v>
      </c>
      <c r="X98" s="59">
        <f>IF(W98="0","0",LOOKUP(W98,{0,33,40,50,60,70,80},{0,1,2,3,"3.5",4,5}))</f>
        <v>0</v>
      </c>
      <c r="Y98" s="62">
        <v>37</v>
      </c>
      <c r="Z98" s="62">
        <v>9</v>
      </c>
      <c r="AA98" s="59">
        <f t="shared" si="16"/>
        <v>46</v>
      </c>
      <c r="AB98" s="59" t="str">
        <f>IF(AA98="0","0",LOOKUP(AA98,{0,25,30,37,45,52,60},{0,1,2,3,"3.5",4,5}))</f>
        <v>3.5</v>
      </c>
      <c r="AC98" s="82" t="s">
        <v>79</v>
      </c>
      <c r="AD98" s="82" t="str">
        <f>IF(ISBLANK(AB98)," ",IF(AB98="0","0",LOOKUP(AB98,{0,1,2,3,"3.5",4,5},{0,0,0,1,"1.5",2,3})))</f>
        <v>1.5</v>
      </c>
      <c r="AE98" s="77">
        <f t="shared" si="17"/>
        <v>0</v>
      </c>
      <c r="AF98" s="82" t="str">
        <f t="shared" si="18"/>
        <v>F</v>
      </c>
      <c r="AG98" s="85" t="str">
        <f t="shared" si="19"/>
        <v>Fail</v>
      </c>
      <c r="AH98" s="15"/>
      <c r="AI98" s="33" t="str">
        <f>IF(F98="0","0",LOOKUP(F98,{0,1,2,3,"3.5",4,5},{"F","D","C","B","A-","A","A+"}))</f>
        <v>B</v>
      </c>
      <c r="AJ98" s="33" t="str">
        <f>IF(H98="0","0",LOOKUP(H98,{0,1,2,3,"3.5",4,5},{"F","D","C","B","A-","A","A+"}))</f>
        <v>C</v>
      </c>
      <c r="AK98" s="33" t="str">
        <f>IF(L98="0","0",LOOKUP(L98,{0,1,2,3,"3.5",4,5},{"F","D","C","B","A-","A","A+"}))</f>
        <v>C</v>
      </c>
      <c r="AL98" s="33" t="str">
        <f>IF(P98="0","0",LOOKUP(P98,{0,1,2,3,"3.5",4,5},{"F","D","C","B","A-","A","A+"}))</f>
        <v>B</v>
      </c>
      <c r="AM98" s="33" t="str">
        <f>IF(T98="0","0",LOOKUP(T98,{0,1,2,3,"3.5",4,5},{"F","D","C","B","A-","A","A+"}))</f>
        <v>A-</v>
      </c>
      <c r="AN98" s="33" t="str">
        <f>IF(X98="0","0",LOOKUP(X98,{0,1,2,3,"3.5",4,5},{"F","D","C","B","A-","A","A+"}))</f>
        <v>F</v>
      </c>
      <c r="AO98" s="33" t="str">
        <f>IF(AB98="0","0",LOOKUP(AB98,{0,1,2,3,"3.5",4,5},{"F","D","C","B","A-","A","A+"}))</f>
        <v>A-</v>
      </c>
      <c r="AP98" s="52">
        <f t="shared" si="10"/>
        <v>299</v>
      </c>
    </row>
    <row r="99" spans="1:42" ht="20.100000000000001" customHeight="1" x14ac:dyDescent="0.25">
      <c r="A99" s="86">
        <v>2099</v>
      </c>
      <c r="B99" s="87" t="s">
        <v>392</v>
      </c>
      <c r="C99" s="62">
        <v>33</v>
      </c>
      <c r="D99" s="62">
        <v>18</v>
      </c>
      <c r="E99" s="59">
        <f t="shared" si="11"/>
        <v>51</v>
      </c>
      <c r="F99" s="59">
        <f>IF(E99="0","0",LOOKUP(E99,{0,33,40,50,60,70,80},{0,1,2,3,"3.5",4,5}))</f>
        <v>3</v>
      </c>
      <c r="G99" s="59">
        <v>36</v>
      </c>
      <c r="H99" s="59">
        <f>IF(G99="0","0",LOOKUP(G99,{0,33,40,50,60,70,80},{0,1,2,3,"3.5",4,5}))</f>
        <v>1</v>
      </c>
      <c r="I99" s="59">
        <v>10</v>
      </c>
      <c r="J99" s="59">
        <v>7</v>
      </c>
      <c r="K99" s="59">
        <f t="shared" si="12"/>
        <v>0</v>
      </c>
      <c r="L99" s="59">
        <f>IF(K99="0","0",LOOKUP(K99,{0,25,30,37,45,52,60},{0,1,2,3,"3.5",4,5}))</f>
        <v>0</v>
      </c>
      <c r="M99" s="59">
        <v>24</v>
      </c>
      <c r="N99" s="59">
        <v>15</v>
      </c>
      <c r="O99" s="59">
        <f t="shared" si="13"/>
        <v>39</v>
      </c>
      <c r="P99" s="59">
        <f>IF(O99="0","0",LOOKUP(O99,{0,33,40,50,60,70,80},{0,1,2,3,"3.5",4,5}))</f>
        <v>1</v>
      </c>
      <c r="Q99" s="62">
        <v>25</v>
      </c>
      <c r="R99" s="62">
        <v>13</v>
      </c>
      <c r="S99" s="59">
        <f t="shared" si="14"/>
        <v>38</v>
      </c>
      <c r="T99" s="59">
        <f>IF(S99="0","0",LOOKUP(S99,{0,33,40,50,60,70,80},{0,1,2,3,"3.5",4,5}))</f>
        <v>1</v>
      </c>
      <c r="U99" s="62">
        <v>34</v>
      </c>
      <c r="V99" s="62">
        <v>18</v>
      </c>
      <c r="W99" s="59">
        <f t="shared" si="15"/>
        <v>52</v>
      </c>
      <c r="X99" s="59">
        <f>IF(W99="0","0",LOOKUP(W99,{0,33,40,50,60,70,80},{0,1,2,3,"3.5",4,5}))</f>
        <v>3</v>
      </c>
      <c r="Y99" s="62">
        <v>22</v>
      </c>
      <c r="Z99" s="62">
        <v>10</v>
      </c>
      <c r="AA99" s="59">
        <f t="shared" si="16"/>
        <v>32</v>
      </c>
      <c r="AB99" s="59">
        <f>IF(AA99="0","0",LOOKUP(AA99,{0,25,30,37,45,52,60},{0,1,2,3,"3.5",4,5}))</f>
        <v>2</v>
      </c>
      <c r="AC99" s="82" t="s">
        <v>79</v>
      </c>
      <c r="AD99" s="82">
        <f>IF(ISBLANK(AB99)," ",IF(AB99="0","0",LOOKUP(AB99,{0,1,2,3,"3.5",4,5},{0,0,0,1,"1.5",2,3})))</f>
        <v>0</v>
      </c>
      <c r="AE99" s="77">
        <f t="shared" si="17"/>
        <v>0</v>
      </c>
      <c r="AF99" s="82" t="str">
        <f t="shared" si="18"/>
        <v>F</v>
      </c>
      <c r="AG99" s="85" t="str">
        <f t="shared" si="19"/>
        <v>Fail</v>
      </c>
      <c r="AH99" s="15"/>
      <c r="AI99" s="33" t="str">
        <f>IF(F99="0","0",LOOKUP(F99,{0,1,2,3,"3.5",4,5},{"F","D","C","B","A-","A","A+"}))</f>
        <v>B</v>
      </c>
      <c r="AJ99" s="33" t="str">
        <f>IF(H99="0","0",LOOKUP(H99,{0,1,2,3,"3.5",4,5},{"F","D","C","B","A-","A","A+"}))</f>
        <v>D</v>
      </c>
      <c r="AK99" s="33" t="str">
        <f>IF(L99="0","0",LOOKUP(L99,{0,1,2,3,"3.5",4,5},{"F","D","C","B","A-","A","A+"}))</f>
        <v>F</v>
      </c>
      <c r="AL99" s="33" t="str">
        <f>IF(P99="0","0",LOOKUP(P99,{0,1,2,3,"3.5",4,5},{"F","D","C","B","A-","A","A+"}))</f>
        <v>D</v>
      </c>
      <c r="AM99" s="33" t="str">
        <f>IF(T99="0","0",LOOKUP(T99,{0,1,2,3,"3.5",4,5},{"F","D","C","B","A-","A","A+"}))</f>
        <v>D</v>
      </c>
      <c r="AN99" s="33" t="str">
        <f>IF(X99="0","0",LOOKUP(X99,{0,1,2,3,"3.5",4,5},{"F","D","C","B","A-","A","A+"}))</f>
        <v>B</v>
      </c>
      <c r="AO99" s="33" t="str">
        <f>IF(AB99="0","0",LOOKUP(AB99,{0,1,2,3,"3.5",4,5},{"F","D","C","B","A-","A","A+"}))</f>
        <v>C</v>
      </c>
      <c r="AP99" s="52">
        <f t="shared" si="10"/>
        <v>248</v>
      </c>
    </row>
    <row r="100" spans="1:42" ht="20.100000000000001" customHeight="1" x14ac:dyDescent="0.25">
      <c r="A100" s="86">
        <v>2100</v>
      </c>
      <c r="B100" s="87" t="s">
        <v>393</v>
      </c>
      <c r="C100" s="62">
        <v>28</v>
      </c>
      <c r="D100" s="62">
        <v>23</v>
      </c>
      <c r="E100" s="59">
        <f t="shared" si="11"/>
        <v>51</v>
      </c>
      <c r="F100" s="59">
        <f>IF(E100="0","0",LOOKUP(E100,{0,33,40,50,60,70,80},{0,1,2,3,"3.5",4,5}))</f>
        <v>3</v>
      </c>
      <c r="G100" s="59">
        <v>53</v>
      </c>
      <c r="H100" s="59">
        <f>IF(G100="0","0",LOOKUP(G100,{0,33,40,50,60,70,80},{0,1,2,3,"3.5",4,5}))</f>
        <v>3</v>
      </c>
      <c r="I100" s="59">
        <v>17</v>
      </c>
      <c r="J100" s="59">
        <v>11</v>
      </c>
      <c r="K100" s="59">
        <f t="shared" si="12"/>
        <v>28</v>
      </c>
      <c r="L100" s="59">
        <f>IF(K100="0","0",LOOKUP(K100,{0,25,30,37,45,52,60},{0,1,2,3,"3.5",4,5}))</f>
        <v>1</v>
      </c>
      <c r="M100" s="59">
        <v>22</v>
      </c>
      <c r="N100" s="59">
        <v>18</v>
      </c>
      <c r="O100" s="59">
        <f t="shared" si="13"/>
        <v>40</v>
      </c>
      <c r="P100" s="59">
        <f>IF(O100="0","0",LOOKUP(O100,{0,33,40,50,60,70,80},{0,1,2,3,"3.5",4,5}))</f>
        <v>2</v>
      </c>
      <c r="Q100" s="62">
        <v>37</v>
      </c>
      <c r="R100" s="62">
        <v>19</v>
      </c>
      <c r="S100" s="59">
        <f t="shared" si="14"/>
        <v>56</v>
      </c>
      <c r="T100" s="59">
        <f>IF(S100="0","0",LOOKUP(S100,{0,33,40,50,60,70,80},{0,1,2,3,"3.5",4,5}))</f>
        <v>3</v>
      </c>
      <c r="U100" s="62">
        <v>30</v>
      </c>
      <c r="V100" s="62">
        <v>23</v>
      </c>
      <c r="W100" s="59">
        <f t="shared" si="15"/>
        <v>53</v>
      </c>
      <c r="X100" s="59">
        <f>IF(W100="0","0",LOOKUP(W100,{0,33,40,50,60,70,80},{0,1,2,3,"3.5",4,5}))</f>
        <v>3</v>
      </c>
      <c r="Y100" s="62">
        <v>17</v>
      </c>
      <c r="Z100" s="62">
        <v>11</v>
      </c>
      <c r="AA100" s="59">
        <f t="shared" si="16"/>
        <v>28</v>
      </c>
      <c r="AB100" s="59">
        <f>IF(AA100="0","0",LOOKUP(AA100,{0,25,30,37,45,52,60},{0,1,2,3,"3.5",4,5}))</f>
        <v>1</v>
      </c>
      <c r="AC100" s="82" t="s">
        <v>79</v>
      </c>
      <c r="AD100" s="82">
        <f>IF(ISBLANK(AB100)," ",IF(AB100="0","0",LOOKUP(AB100,{0,1,2,3,"3.5",4,5},{0,0,0,1,"1.5",2,3})))</f>
        <v>0</v>
      </c>
      <c r="AE100" s="77">
        <f t="shared" si="17"/>
        <v>2.5</v>
      </c>
      <c r="AF100" s="82" t="str">
        <f t="shared" si="18"/>
        <v>C</v>
      </c>
      <c r="AG100" s="85" t="str">
        <f t="shared" si="19"/>
        <v>Bellow Average Result</v>
      </c>
      <c r="AH100" s="15"/>
      <c r="AI100" s="33" t="str">
        <f>IF(F100="0","0",LOOKUP(F100,{0,1,2,3,"3.5",4,5},{"F","D","C","B","A-","A","A+"}))</f>
        <v>B</v>
      </c>
      <c r="AJ100" s="33" t="str">
        <f>IF(H100="0","0",LOOKUP(H100,{0,1,2,3,"3.5",4,5},{"F","D","C","B","A-","A","A+"}))</f>
        <v>B</v>
      </c>
      <c r="AK100" s="33" t="str">
        <f>IF(L100="0","0",LOOKUP(L100,{0,1,2,3,"3.5",4,5},{"F","D","C","B","A-","A","A+"}))</f>
        <v>D</v>
      </c>
      <c r="AL100" s="33" t="str">
        <f>IF(P100="0","0",LOOKUP(P100,{0,1,2,3,"3.5",4,5},{"F","D","C","B","A-","A","A+"}))</f>
        <v>C</v>
      </c>
      <c r="AM100" s="33" t="str">
        <f>IF(T100="0","0",LOOKUP(T100,{0,1,2,3,"3.5",4,5},{"F","D","C","B","A-","A","A+"}))</f>
        <v>B</v>
      </c>
      <c r="AN100" s="33" t="str">
        <f>IF(X100="0","0",LOOKUP(X100,{0,1,2,3,"3.5",4,5},{"F","D","C","B","A-","A","A+"}))</f>
        <v>B</v>
      </c>
      <c r="AO100" s="33" t="str">
        <f>IF(AB100="0","0",LOOKUP(AB100,{0,1,2,3,"3.5",4,5},{"F","D","C","B","A-","A","A+"}))</f>
        <v>D</v>
      </c>
      <c r="AP100" s="52">
        <f t="shared" si="10"/>
        <v>309</v>
      </c>
    </row>
    <row r="101" spans="1:42" ht="20.100000000000001" customHeight="1" x14ac:dyDescent="0.25">
      <c r="A101" s="86">
        <v>2101</v>
      </c>
      <c r="B101" s="87" t="s">
        <v>394</v>
      </c>
      <c r="C101" s="62">
        <v>40</v>
      </c>
      <c r="D101" s="62">
        <v>21</v>
      </c>
      <c r="E101" s="59">
        <f t="shared" si="11"/>
        <v>61</v>
      </c>
      <c r="F101" s="59" t="str">
        <f>IF(E101="0","0",LOOKUP(E101,{0,33,40,50,60,70,80},{0,1,2,3,"3.5",4,5}))</f>
        <v>3.5</v>
      </c>
      <c r="G101" s="59">
        <v>68</v>
      </c>
      <c r="H101" s="59" t="str">
        <f>IF(G101="0","0",LOOKUP(G101,{0,33,40,50,60,70,80},{0,1,2,3,"3.5",4,5}))</f>
        <v>3.5</v>
      </c>
      <c r="I101" s="59">
        <v>26</v>
      </c>
      <c r="J101" s="59">
        <v>20</v>
      </c>
      <c r="K101" s="59">
        <f t="shared" si="12"/>
        <v>46</v>
      </c>
      <c r="L101" s="59" t="str">
        <f>IF(K101="0","0",LOOKUP(K101,{0,25,30,37,45,52,60},{0,1,2,3,"3.5",4,5}))</f>
        <v>3.5</v>
      </c>
      <c r="M101" s="59">
        <v>27</v>
      </c>
      <c r="N101" s="59">
        <v>13</v>
      </c>
      <c r="O101" s="59">
        <f t="shared" si="13"/>
        <v>40</v>
      </c>
      <c r="P101" s="59">
        <f>IF(O101="0","0",LOOKUP(O101,{0,33,40,50,60,70,80},{0,1,2,3,"3.5",4,5}))</f>
        <v>2</v>
      </c>
      <c r="Q101" s="62">
        <v>48</v>
      </c>
      <c r="R101" s="62">
        <v>13</v>
      </c>
      <c r="S101" s="59">
        <f t="shared" si="14"/>
        <v>61</v>
      </c>
      <c r="T101" s="59" t="str">
        <f>IF(S101="0","0",LOOKUP(S101,{0,33,40,50,60,70,80},{0,1,2,3,"3.5",4,5}))</f>
        <v>3.5</v>
      </c>
      <c r="U101" s="62">
        <v>35</v>
      </c>
      <c r="V101" s="62">
        <v>10</v>
      </c>
      <c r="W101" s="59">
        <f t="shared" si="15"/>
        <v>45</v>
      </c>
      <c r="X101" s="59">
        <f>IF(W101="0","0",LOOKUP(W101,{0,33,40,50,60,70,80},{0,1,2,3,"3.5",4,5}))</f>
        <v>2</v>
      </c>
      <c r="Y101" s="62">
        <v>17</v>
      </c>
      <c r="Z101" s="62">
        <v>12</v>
      </c>
      <c r="AA101" s="59">
        <f t="shared" si="16"/>
        <v>29</v>
      </c>
      <c r="AB101" s="59">
        <f>IF(AA101="0","0",LOOKUP(AA101,{0,25,30,37,45,52,60},{0,1,2,3,"3.5",4,5}))</f>
        <v>1</v>
      </c>
      <c r="AC101" s="82" t="s">
        <v>79</v>
      </c>
      <c r="AD101" s="82">
        <f>IF(ISBLANK(AB101)," ",IF(AB101="0","0",LOOKUP(AB101,{0,1,2,3,"3.5",4,5},{0,0,0,1,"1.5",2,3})))</f>
        <v>0</v>
      </c>
      <c r="AE101" s="77">
        <f t="shared" si="17"/>
        <v>3</v>
      </c>
      <c r="AF101" s="82" t="str">
        <f t="shared" si="18"/>
        <v>B</v>
      </c>
      <c r="AG101" s="85" t="str">
        <f t="shared" si="19"/>
        <v>Average Result</v>
      </c>
      <c r="AH101" s="15"/>
      <c r="AI101" s="33" t="str">
        <f>IF(F101="0","0",LOOKUP(F101,{0,1,2,3,"3.5",4,5},{"F","D","C","B","A-","A","A+"}))</f>
        <v>A-</v>
      </c>
      <c r="AJ101" s="33" t="str">
        <f>IF(H101="0","0",LOOKUP(H101,{0,1,2,3,"3.5",4,5},{"F","D","C","B","A-","A","A+"}))</f>
        <v>A-</v>
      </c>
      <c r="AK101" s="33" t="str">
        <f>IF(L101="0","0",LOOKUP(L101,{0,1,2,3,"3.5",4,5},{"F","D","C","B","A-","A","A+"}))</f>
        <v>A-</v>
      </c>
      <c r="AL101" s="33" t="str">
        <f>IF(P101="0","0",LOOKUP(P101,{0,1,2,3,"3.5",4,5},{"F","D","C","B","A-","A","A+"}))</f>
        <v>C</v>
      </c>
      <c r="AM101" s="33" t="str">
        <f>IF(T101="0","0",LOOKUP(T101,{0,1,2,3,"3.5",4,5},{"F","D","C","B","A-","A","A+"}))</f>
        <v>A-</v>
      </c>
      <c r="AN101" s="33" t="str">
        <f>IF(X101="0","0",LOOKUP(X101,{0,1,2,3,"3.5",4,5},{"F","D","C","B","A-","A","A+"}))</f>
        <v>C</v>
      </c>
      <c r="AO101" s="33" t="str">
        <f>IF(AB101="0","0",LOOKUP(AB101,{0,1,2,3,"3.5",4,5},{"F","D","C","B","A-","A","A+"}))</f>
        <v>D</v>
      </c>
      <c r="AP101" s="52">
        <f t="shared" si="10"/>
        <v>350</v>
      </c>
    </row>
    <row r="102" spans="1:42" ht="20.100000000000001" customHeight="1" x14ac:dyDescent="0.25">
      <c r="A102" s="86">
        <v>2102</v>
      </c>
      <c r="B102" s="87" t="s">
        <v>395</v>
      </c>
      <c r="C102" s="62">
        <v>32</v>
      </c>
      <c r="D102" s="62">
        <v>13</v>
      </c>
      <c r="E102" s="59">
        <f t="shared" si="11"/>
        <v>45</v>
      </c>
      <c r="F102" s="59">
        <f>IF(E102="0","0",LOOKUP(E102,{0,33,40,50,60,70,80},{0,1,2,3,"3.5",4,5}))</f>
        <v>2</v>
      </c>
      <c r="G102" s="59"/>
      <c r="H102" s="59">
        <f>IF(G102="0","0",LOOKUP(G102,{0,33,40,50,60,70,80},{0,1,2,3,"3.5",4,5}))</f>
        <v>0</v>
      </c>
      <c r="I102" s="62">
        <v>0</v>
      </c>
      <c r="J102" s="62">
        <v>0</v>
      </c>
      <c r="K102" s="59">
        <f t="shared" si="12"/>
        <v>0</v>
      </c>
      <c r="L102" s="59">
        <f>IF(K102="0","0",LOOKUP(K102,{0,25,30,37,45,52,60},{0,1,2,3,"3.5",4,5}))</f>
        <v>0</v>
      </c>
      <c r="M102" s="67"/>
      <c r="N102" s="67"/>
      <c r="O102" s="59">
        <f t="shared" si="13"/>
        <v>0</v>
      </c>
      <c r="P102" s="59">
        <f>IF(O102="0","0",LOOKUP(O102,{0,33,40,50,60,70,80},{0,1,2,3,"3.5",4,5}))</f>
        <v>0</v>
      </c>
      <c r="Q102" s="62">
        <v>0</v>
      </c>
      <c r="R102" s="62">
        <v>0</v>
      </c>
      <c r="S102" s="59">
        <f t="shared" si="14"/>
        <v>0</v>
      </c>
      <c r="T102" s="59">
        <f>IF(S102="0","0",LOOKUP(S102,{0,33,40,50,60,70,80},{0,1,2,3,"3.5",4,5}))</f>
        <v>0</v>
      </c>
      <c r="U102" s="62">
        <v>0</v>
      </c>
      <c r="V102" s="62">
        <v>0</v>
      </c>
      <c r="W102" s="59">
        <f t="shared" si="15"/>
        <v>0</v>
      </c>
      <c r="X102" s="59">
        <f>IF(W102="0","0",LOOKUP(W102,{0,33,40,50,60,70,80},{0,1,2,3,"3.5",4,5}))</f>
        <v>0</v>
      </c>
      <c r="Y102" s="62">
        <v>0</v>
      </c>
      <c r="Z102" s="62">
        <v>0</v>
      </c>
      <c r="AA102" s="59">
        <f t="shared" si="16"/>
        <v>0</v>
      </c>
      <c r="AB102" s="59">
        <f>IF(AA102="0","0",LOOKUP(AA102,{0,25,30,37,45,52,60},{0,1,2,3,"3.5",4,5}))</f>
        <v>0</v>
      </c>
      <c r="AC102" s="82" t="s">
        <v>79</v>
      </c>
      <c r="AD102" s="82">
        <f>IF(ISBLANK(AB102)," ",IF(AB102="0","0",LOOKUP(AB102,{0,1,2,3,"3.5",4,5},{0,0,0,1,"1.5",2,3})))</f>
        <v>0</v>
      </c>
      <c r="AE102" s="77">
        <f t="shared" si="17"/>
        <v>0</v>
      </c>
      <c r="AF102" s="82" t="str">
        <f t="shared" si="18"/>
        <v>F</v>
      </c>
      <c r="AG102" s="85" t="str">
        <f t="shared" si="19"/>
        <v>Fail</v>
      </c>
      <c r="AH102" s="15"/>
      <c r="AI102" s="33" t="str">
        <f>IF(F102="0","0",LOOKUP(F102,{0,1,2,3,"3.5",4,5},{"F","D","C","B","A-","A","A+"}))</f>
        <v>C</v>
      </c>
      <c r="AJ102" s="33" t="str">
        <f>IF(H102="0","0",LOOKUP(H102,{0,1,2,3,"3.5",4,5},{"F","D","C","B","A-","A","A+"}))</f>
        <v>F</v>
      </c>
      <c r="AK102" s="33" t="str">
        <f>IF(L102="0","0",LOOKUP(L102,{0,1,2,3,"3.5",4,5},{"F","D","C","B","A-","A","A+"}))</f>
        <v>F</v>
      </c>
      <c r="AL102" s="33" t="str">
        <f>IF(P102="0","0",LOOKUP(P102,{0,1,2,3,"3.5",4,5},{"F","D","C","B","A-","A","A+"}))</f>
        <v>F</v>
      </c>
      <c r="AM102" s="33" t="str">
        <f>IF(T102="0","0",LOOKUP(T102,{0,1,2,3,"3.5",4,5},{"F","D","C","B","A-","A","A+"}))</f>
        <v>F</v>
      </c>
      <c r="AN102" s="33" t="str">
        <f>IF(X102="0","0",LOOKUP(X102,{0,1,2,3,"3.5",4,5},{"F","D","C","B","A-","A","A+"}))</f>
        <v>F</v>
      </c>
      <c r="AO102" s="33" t="str">
        <f>IF(AB102="0","0",LOOKUP(AB102,{0,1,2,3,"3.5",4,5},{"F","D","C","B","A-","A","A+"}))</f>
        <v>F</v>
      </c>
      <c r="AP102" s="52">
        <f t="shared" si="10"/>
        <v>45</v>
      </c>
    </row>
    <row r="103" spans="1:42" ht="20.100000000000001" customHeight="1" x14ac:dyDescent="0.25">
      <c r="A103" s="86">
        <v>2103</v>
      </c>
      <c r="B103" s="87" t="s">
        <v>396</v>
      </c>
      <c r="C103" s="62">
        <v>38</v>
      </c>
      <c r="D103" s="62">
        <v>20</v>
      </c>
      <c r="E103" s="59">
        <f t="shared" si="11"/>
        <v>58</v>
      </c>
      <c r="F103" s="59">
        <f>IF(E103="0","0",LOOKUP(E103,{0,33,40,50,60,70,80},{0,1,2,3,"3.5",4,5}))</f>
        <v>3</v>
      </c>
      <c r="G103" s="59">
        <v>64</v>
      </c>
      <c r="H103" s="59" t="str">
        <f>IF(G103="0","0",LOOKUP(G103,{0,33,40,50,60,70,80},{0,1,2,3,"3.5",4,5}))</f>
        <v>3.5</v>
      </c>
      <c r="I103" s="59">
        <v>27</v>
      </c>
      <c r="J103" s="59">
        <v>19</v>
      </c>
      <c r="K103" s="59">
        <f t="shared" si="12"/>
        <v>46</v>
      </c>
      <c r="L103" s="59" t="str">
        <f>IF(K103="0","0",LOOKUP(K103,{0,25,30,37,45,52,60},{0,1,2,3,"3.5",4,5}))</f>
        <v>3.5</v>
      </c>
      <c r="M103" s="59">
        <v>40</v>
      </c>
      <c r="N103" s="59">
        <v>14</v>
      </c>
      <c r="O103" s="59">
        <f t="shared" si="13"/>
        <v>54</v>
      </c>
      <c r="P103" s="59">
        <f>IF(O103="0","0",LOOKUP(O103,{0,33,40,50,60,70,80},{0,1,2,3,"3.5",4,5}))</f>
        <v>3</v>
      </c>
      <c r="Q103" s="62">
        <v>51</v>
      </c>
      <c r="R103" s="62">
        <v>14</v>
      </c>
      <c r="S103" s="59">
        <f t="shared" si="14"/>
        <v>65</v>
      </c>
      <c r="T103" s="59" t="str">
        <f>IF(S103="0","0",LOOKUP(S103,{0,33,40,50,60,70,80},{0,1,2,3,"3.5",4,5}))</f>
        <v>3.5</v>
      </c>
      <c r="U103" s="62">
        <v>29</v>
      </c>
      <c r="V103" s="62">
        <v>11</v>
      </c>
      <c r="W103" s="59">
        <f t="shared" si="15"/>
        <v>40</v>
      </c>
      <c r="X103" s="59">
        <f>IF(W103="0","0",LOOKUP(W103,{0,33,40,50,60,70,80},{0,1,2,3,"3.5",4,5}))</f>
        <v>2</v>
      </c>
      <c r="Y103" s="62">
        <v>12</v>
      </c>
      <c r="Z103" s="62">
        <v>12</v>
      </c>
      <c r="AA103" s="59">
        <f t="shared" si="16"/>
        <v>0</v>
      </c>
      <c r="AB103" s="59">
        <f>IF(AA103="0","0",LOOKUP(AA103,{0,25,30,37,45,52,60},{0,1,2,3,"3.5",4,5}))</f>
        <v>0</v>
      </c>
      <c r="AC103" s="82" t="s">
        <v>79</v>
      </c>
      <c r="AD103" s="82">
        <f>IF(ISBLANK(AB103)," ",IF(AB103="0","0",LOOKUP(AB103,{0,1,2,3,"3.5",4,5},{0,0,0,1,"1.5",2,3})))</f>
        <v>0</v>
      </c>
      <c r="AE103" s="77">
        <f t="shared" si="17"/>
        <v>3.0833333333333335</v>
      </c>
      <c r="AF103" s="82" t="str">
        <f t="shared" si="18"/>
        <v>B</v>
      </c>
      <c r="AG103" s="85" t="str">
        <f t="shared" si="19"/>
        <v>Average Result</v>
      </c>
      <c r="AH103" s="15"/>
      <c r="AI103" s="33" t="str">
        <f>IF(F103="0","0",LOOKUP(F103,{0,1,2,3,"3.5",4,5},{"F","D","C","B","A-","A","A+"}))</f>
        <v>B</v>
      </c>
      <c r="AJ103" s="33" t="str">
        <f>IF(H103="0","0",LOOKUP(H103,{0,1,2,3,"3.5",4,5},{"F","D","C","B","A-","A","A+"}))</f>
        <v>A-</v>
      </c>
      <c r="AK103" s="33" t="str">
        <f>IF(L103="0","0",LOOKUP(L103,{0,1,2,3,"3.5",4,5},{"F","D","C","B","A-","A","A+"}))</f>
        <v>A-</v>
      </c>
      <c r="AL103" s="33" t="str">
        <f>IF(P103="0","0",LOOKUP(P103,{0,1,2,3,"3.5",4,5},{"F","D","C","B","A-","A","A+"}))</f>
        <v>B</v>
      </c>
      <c r="AM103" s="33" t="str">
        <f>IF(T103="0","0",LOOKUP(T103,{0,1,2,3,"3.5",4,5},{"F","D","C","B","A-","A","A+"}))</f>
        <v>A-</v>
      </c>
      <c r="AN103" s="33" t="str">
        <f>IF(X103="0","0",LOOKUP(X103,{0,1,2,3,"3.5",4,5},{"F","D","C","B","A-","A","A+"}))</f>
        <v>C</v>
      </c>
      <c r="AO103" s="33" t="str">
        <f>IF(AB103="0","0",LOOKUP(AB103,{0,1,2,3,"3.5",4,5},{"F","D","C","B","A-","A","A+"}))</f>
        <v>F</v>
      </c>
      <c r="AP103" s="52">
        <f t="shared" si="10"/>
        <v>327</v>
      </c>
    </row>
    <row r="104" spans="1:42" ht="20.100000000000001" customHeight="1" x14ac:dyDescent="0.25">
      <c r="A104" s="86">
        <v>2104</v>
      </c>
      <c r="B104" s="87" t="s">
        <v>397</v>
      </c>
      <c r="C104" s="62">
        <v>43</v>
      </c>
      <c r="D104" s="62">
        <v>26</v>
      </c>
      <c r="E104" s="59">
        <f t="shared" si="11"/>
        <v>69</v>
      </c>
      <c r="F104" s="59" t="str">
        <f>IF(E104="0","0",LOOKUP(E104,{0,33,40,50,60,70,80},{0,1,2,3,"3.5",4,5}))</f>
        <v>3.5</v>
      </c>
      <c r="G104" s="59">
        <v>77</v>
      </c>
      <c r="H104" s="59">
        <f>IF(G104="0","0",LOOKUP(G104,{0,33,40,50,60,70,80},{0,1,2,3,"3.5",4,5}))</f>
        <v>4</v>
      </c>
      <c r="I104" s="59">
        <v>29</v>
      </c>
      <c r="J104" s="59">
        <v>19</v>
      </c>
      <c r="K104" s="59">
        <f t="shared" si="12"/>
        <v>48</v>
      </c>
      <c r="L104" s="59" t="str">
        <f>IF(K104="0","0",LOOKUP(K104,{0,25,30,37,45,52,60},{0,1,2,3,"3.5",4,5}))</f>
        <v>3.5</v>
      </c>
      <c r="M104" s="59">
        <v>15</v>
      </c>
      <c r="N104" s="59">
        <v>16</v>
      </c>
      <c r="O104" s="59">
        <f t="shared" si="13"/>
        <v>0</v>
      </c>
      <c r="P104" s="59">
        <f>IF(O104="0","0",LOOKUP(O104,{0,33,40,50,60,70,80},{0,1,2,3,"3.5",4,5}))</f>
        <v>0</v>
      </c>
      <c r="Q104" s="62">
        <v>21</v>
      </c>
      <c r="R104" s="62">
        <v>8</v>
      </c>
      <c r="S104" s="59">
        <f t="shared" si="14"/>
        <v>0</v>
      </c>
      <c r="T104" s="59">
        <f>IF(S104="0","0",LOOKUP(S104,{0,33,40,50,60,70,80},{0,1,2,3,"3.5",4,5}))</f>
        <v>0</v>
      </c>
      <c r="U104" s="62">
        <v>12</v>
      </c>
      <c r="V104" s="62">
        <v>7</v>
      </c>
      <c r="W104" s="59">
        <f t="shared" si="15"/>
        <v>0</v>
      </c>
      <c r="X104" s="59">
        <f>IF(W104="0","0",LOOKUP(W104,{0,33,40,50,60,70,80},{0,1,2,3,"3.5",4,5}))</f>
        <v>0</v>
      </c>
      <c r="Y104" s="62">
        <v>0</v>
      </c>
      <c r="Z104" s="62">
        <v>0</v>
      </c>
      <c r="AA104" s="59">
        <f t="shared" si="16"/>
        <v>0</v>
      </c>
      <c r="AB104" s="59">
        <f>IF(AA104="0","0",LOOKUP(AA104,{0,25,30,37,45,52,60},{0,1,2,3,"3.5",4,5}))</f>
        <v>0</v>
      </c>
      <c r="AC104" s="82" t="s">
        <v>79</v>
      </c>
      <c r="AD104" s="82">
        <f>IF(ISBLANK(AB104)," ",IF(AB104="0","0",LOOKUP(AB104,{0,1,2,3,"3.5",4,5},{0,0,0,1,"1.5",2,3})))</f>
        <v>0</v>
      </c>
      <c r="AE104" s="77">
        <f t="shared" si="17"/>
        <v>0</v>
      </c>
      <c r="AF104" s="82" t="str">
        <f t="shared" si="18"/>
        <v>F</v>
      </c>
      <c r="AG104" s="85" t="str">
        <f t="shared" si="19"/>
        <v>Fail</v>
      </c>
      <c r="AH104" s="15"/>
      <c r="AI104" s="33" t="str">
        <f>IF(F104="0","0",LOOKUP(F104,{0,1,2,3,"3.5",4,5},{"F","D","C","B","A-","A","A+"}))</f>
        <v>A-</v>
      </c>
      <c r="AJ104" s="33" t="str">
        <f>IF(H104="0","0",LOOKUP(H104,{0,1,2,3,"3.5",4,5},{"F","D","C","B","A-","A","A+"}))</f>
        <v>A</v>
      </c>
      <c r="AK104" s="33" t="str">
        <f>IF(L104="0","0",LOOKUP(L104,{0,1,2,3,"3.5",4,5},{"F","D","C","B","A-","A","A+"}))</f>
        <v>A-</v>
      </c>
      <c r="AL104" s="33" t="str">
        <f>IF(P104="0","0",LOOKUP(P104,{0,1,2,3,"3.5",4,5},{"F","D","C","B","A-","A","A+"}))</f>
        <v>F</v>
      </c>
      <c r="AM104" s="33" t="str">
        <f>IF(T104="0","0",LOOKUP(T104,{0,1,2,3,"3.5",4,5},{"F","D","C","B","A-","A","A+"}))</f>
        <v>F</v>
      </c>
      <c r="AN104" s="33" t="str">
        <f>IF(X104="0","0",LOOKUP(X104,{0,1,2,3,"3.5",4,5},{"F","D","C","B","A-","A","A+"}))</f>
        <v>F</v>
      </c>
      <c r="AO104" s="33" t="str">
        <f>IF(AB104="0","0",LOOKUP(AB104,{0,1,2,3,"3.5",4,5},{"F","D","C","B","A-","A","A+"}))</f>
        <v>F</v>
      </c>
      <c r="AP104" s="52">
        <f t="shared" si="10"/>
        <v>194</v>
      </c>
    </row>
    <row r="105" spans="1:42" ht="20.100000000000001" customHeight="1" x14ac:dyDescent="0.25">
      <c r="A105" s="86">
        <v>2105</v>
      </c>
      <c r="B105" s="87" t="s">
        <v>398</v>
      </c>
      <c r="C105" s="62">
        <v>39</v>
      </c>
      <c r="D105" s="62">
        <v>19</v>
      </c>
      <c r="E105" s="59">
        <f t="shared" si="11"/>
        <v>58</v>
      </c>
      <c r="F105" s="59">
        <f>IF(E105="0","0",LOOKUP(E105,{0,33,40,50,60,70,80},{0,1,2,3,"3.5",4,5}))</f>
        <v>3</v>
      </c>
      <c r="G105" s="59">
        <v>43</v>
      </c>
      <c r="H105" s="59">
        <f>IF(G105="0","0",LOOKUP(G105,{0,33,40,50,60,70,80},{0,1,2,3,"3.5",4,5}))</f>
        <v>2</v>
      </c>
      <c r="I105" s="59">
        <v>23</v>
      </c>
      <c r="J105" s="59">
        <v>20</v>
      </c>
      <c r="K105" s="59">
        <f t="shared" si="12"/>
        <v>43</v>
      </c>
      <c r="L105" s="59">
        <f>IF(K105="0","0",LOOKUP(K105,{0,25,30,37,45,52,60},{0,1,2,3,"3.5",4,5}))</f>
        <v>3</v>
      </c>
      <c r="M105" s="59">
        <v>18</v>
      </c>
      <c r="N105" s="59">
        <v>12</v>
      </c>
      <c r="O105" s="59">
        <f t="shared" si="13"/>
        <v>0</v>
      </c>
      <c r="P105" s="59">
        <f>IF(O105="0","0",LOOKUP(O105,{0,33,40,50,60,70,80},{0,1,2,3,"3.5",4,5}))</f>
        <v>0</v>
      </c>
      <c r="Q105" s="62">
        <v>43</v>
      </c>
      <c r="R105" s="62">
        <v>20</v>
      </c>
      <c r="S105" s="59">
        <f t="shared" si="14"/>
        <v>63</v>
      </c>
      <c r="T105" s="59" t="str">
        <f>IF(S105="0","0",LOOKUP(S105,{0,33,40,50,60,70,80},{0,1,2,3,"3.5",4,5}))</f>
        <v>3.5</v>
      </c>
      <c r="U105" s="62">
        <v>25</v>
      </c>
      <c r="V105" s="62">
        <v>21</v>
      </c>
      <c r="W105" s="59">
        <f t="shared" si="15"/>
        <v>46</v>
      </c>
      <c r="X105" s="59">
        <f>IF(W105="0","0",LOOKUP(W105,{0,33,40,50,60,70,80},{0,1,2,3,"3.5",4,5}))</f>
        <v>2</v>
      </c>
      <c r="Y105" s="62">
        <v>17</v>
      </c>
      <c r="Z105" s="62">
        <v>19</v>
      </c>
      <c r="AA105" s="59">
        <f t="shared" si="16"/>
        <v>36</v>
      </c>
      <c r="AB105" s="59">
        <f>IF(AA105="0","0",LOOKUP(AA105,{0,25,30,37,45,52,60},{0,1,2,3,"3.5",4,5}))</f>
        <v>2</v>
      </c>
      <c r="AC105" s="82" t="s">
        <v>79</v>
      </c>
      <c r="AD105" s="82">
        <f>IF(ISBLANK(AB105)," ",IF(AB105="0","0",LOOKUP(AB105,{0,1,2,3,"3.5",4,5},{0,0,0,1,"1.5",2,3})))</f>
        <v>0</v>
      </c>
      <c r="AE105" s="77">
        <f t="shared" si="17"/>
        <v>0</v>
      </c>
      <c r="AF105" s="82" t="str">
        <f t="shared" si="18"/>
        <v>F</v>
      </c>
      <c r="AG105" s="85" t="str">
        <f t="shared" si="19"/>
        <v>Fail</v>
      </c>
      <c r="AH105" s="15"/>
      <c r="AI105" s="33" t="str">
        <f>IF(F105="0","0",LOOKUP(F105,{0,1,2,3,"3.5",4,5},{"F","D","C","B","A-","A","A+"}))</f>
        <v>B</v>
      </c>
      <c r="AJ105" s="33" t="str">
        <f>IF(H105="0","0",LOOKUP(H105,{0,1,2,3,"3.5",4,5},{"F","D","C","B","A-","A","A+"}))</f>
        <v>C</v>
      </c>
      <c r="AK105" s="33" t="str">
        <f>IF(L105="0","0",LOOKUP(L105,{0,1,2,3,"3.5",4,5},{"F","D","C","B","A-","A","A+"}))</f>
        <v>B</v>
      </c>
      <c r="AL105" s="33" t="str">
        <f>IF(P105="0","0",LOOKUP(P105,{0,1,2,3,"3.5",4,5},{"F","D","C","B","A-","A","A+"}))</f>
        <v>F</v>
      </c>
      <c r="AM105" s="33" t="str">
        <f>IF(T105="0","0",LOOKUP(T105,{0,1,2,3,"3.5",4,5},{"F","D","C","B","A-","A","A+"}))</f>
        <v>A-</v>
      </c>
      <c r="AN105" s="33" t="str">
        <f>IF(X105="0","0",LOOKUP(X105,{0,1,2,3,"3.5",4,5},{"F","D","C","B","A-","A","A+"}))</f>
        <v>C</v>
      </c>
      <c r="AO105" s="33" t="str">
        <f>IF(AB105="0","0",LOOKUP(AB105,{0,1,2,3,"3.5",4,5},{"F","D","C","B","A-","A","A+"}))</f>
        <v>C</v>
      </c>
      <c r="AP105" s="52">
        <f t="shared" si="10"/>
        <v>289</v>
      </c>
    </row>
    <row r="106" spans="1:42" ht="20.100000000000001" customHeight="1" x14ac:dyDescent="0.25">
      <c r="A106" s="86">
        <v>2106</v>
      </c>
      <c r="B106" s="87" t="s">
        <v>399</v>
      </c>
      <c r="C106" s="62">
        <v>40</v>
      </c>
      <c r="D106" s="62">
        <v>24</v>
      </c>
      <c r="E106" s="59">
        <f t="shared" si="11"/>
        <v>64</v>
      </c>
      <c r="F106" s="59" t="str">
        <f>IF(E106="0","0",LOOKUP(E106,{0,33,40,50,60,70,80},{0,1,2,3,"3.5",4,5}))</f>
        <v>3.5</v>
      </c>
      <c r="G106" s="59">
        <v>66</v>
      </c>
      <c r="H106" s="59" t="str">
        <f>IF(G106="0","0",LOOKUP(G106,{0,33,40,50,60,70,80},{0,1,2,3,"3.5",4,5}))</f>
        <v>3.5</v>
      </c>
      <c r="I106" s="59">
        <v>26</v>
      </c>
      <c r="J106" s="59">
        <v>16</v>
      </c>
      <c r="K106" s="59">
        <f t="shared" si="12"/>
        <v>42</v>
      </c>
      <c r="L106" s="59">
        <f>IF(K106="0","0",LOOKUP(K106,{0,25,30,37,45,52,60},{0,1,2,3,"3.5",4,5}))</f>
        <v>3</v>
      </c>
      <c r="M106" s="59">
        <v>29</v>
      </c>
      <c r="N106" s="59">
        <v>16</v>
      </c>
      <c r="O106" s="59">
        <f t="shared" si="13"/>
        <v>45</v>
      </c>
      <c r="P106" s="59">
        <f>IF(O106="0","0",LOOKUP(O106,{0,33,40,50,60,70,80},{0,1,2,3,"3.5",4,5}))</f>
        <v>2</v>
      </c>
      <c r="Q106" s="62">
        <v>57</v>
      </c>
      <c r="R106" s="62">
        <v>22</v>
      </c>
      <c r="S106" s="59">
        <f t="shared" si="14"/>
        <v>79</v>
      </c>
      <c r="T106" s="59">
        <f>IF(S106="0","0",LOOKUP(S106,{0,33,40,50,60,70,80},{0,1,2,3,"3.5",4,5}))</f>
        <v>4</v>
      </c>
      <c r="U106" s="62">
        <v>45</v>
      </c>
      <c r="V106" s="62">
        <v>23</v>
      </c>
      <c r="W106" s="59">
        <f t="shared" si="15"/>
        <v>68</v>
      </c>
      <c r="X106" s="59" t="str">
        <f>IF(W106="0","0",LOOKUP(W106,{0,33,40,50,60,70,80},{0,1,2,3,"3.5",4,5}))</f>
        <v>3.5</v>
      </c>
      <c r="Y106" s="62">
        <v>26</v>
      </c>
      <c r="Z106" s="62">
        <v>20</v>
      </c>
      <c r="AA106" s="59">
        <f t="shared" si="16"/>
        <v>46</v>
      </c>
      <c r="AB106" s="59" t="str">
        <f>IF(AA106="0","0",LOOKUP(AA106,{0,25,30,37,45,52,60},{0,1,2,3,"3.5",4,5}))</f>
        <v>3.5</v>
      </c>
      <c r="AC106" s="82" t="s">
        <v>79</v>
      </c>
      <c r="AD106" s="82" t="str">
        <f>IF(ISBLANK(AB106)," ",IF(AB106="0","0",LOOKUP(AB106,{0,1,2,3,"3.5",4,5},{0,0,0,1,"1.5",2,3})))</f>
        <v>1.5</v>
      </c>
      <c r="AE106" s="77">
        <f t="shared" si="17"/>
        <v>3.5</v>
      </c>
      <c r="AF106" s="82" t="str">
        <f t="shared" si="18"/>
        <v>A-</v>
      </c>
      <c r="AG106" s="85" t="str">
        <f t="shared" si="19"/>
        <v>Good Result</v>
      </c>
      <c r="AH106" s="15"/>
      <c r="AI106" s="33" t="str">
        <f>IF(F106="0","0",LOOKUP(F106,{0,1,2,3,"3.5",4,5},{"F","D","C","B","A-","A","A+"}))</f>
        <v>A-</v>
      </c>
      <c r="AJ106" s="33" t="str">
        <f>IF(H106="0","0",LOOKUP(H106,{0,1,2,3,"3.5",4,5},{"F","D","C","B","A-","A","A+"}))</f>
        <v>A-</v>
      </c>
      <c r="AK106" s="33" t="str">
        <f>IF(L106="0","0",LOOKUP(L106,{0,1,2,3,"3.5",4,5},{"F","D","C","B","A-","A","A+"}))</f>
        <v>B</v>
      </c>
      <c r="AL106" s="33" t="str">
        <f>IF(P106="0","0",LOOKUP(P106,{0,1,2,3,"3.5",4,5},{"F","D","C","B","A-","A","A+"}))</f>
        <v>C</v>
      </c>
      <c r="AM106" s="33" t="str">
        <f>IF(T106="0","0",LOOKUP(T106,{0,1,2,3,"3.5",4,5},{"F","D","C","B","A-","A","A+"}))</f>
        <v>A</v>
      </c>
      <c r="AN106" s="33" t="str">
        <f>IF(X106="0","0",LOOKUP(X106,{0,1,2,3,"3.5",4,5},{"F","D","C","B","A-","A","A+"}))</f>
        <v>A-</v>
      </c>
      <c r="AO106" s="33" t="str">
        <f>IF(AB106="0","0",LOOKUP(AB106,{0,1,2,3,"3.5",4,5},{"F","D","C","B","A-","A","A+"}))</f>
        <v>A-</v>
      </c>
      <c r="AP106" s="52">
        <f t="shared" si="10"/>
        <v>410</v>
      </c>
    </row>
    <row r="107" spans="1:42" ht="20.100000000000001" customHeight="1" x14ac:dyDescent="0.25">
      <c r="A107" s="86">
        <v>2107</v>
      </c>
      <c r="B107" s="87" t="s">
        <v>400</v>
      </c>
      <c r="C107" s="62">
        <v>33</v>
      </c>
      <c r="D107" s="62">
        <v>21</v>
      </c>
      <c r="E107" s="59">
        <f t="shared" si="11"/>
        <v>54</v>
      </c>
      <c r="F107" s="59">
        <f>IF(E107="0","0",LOOKUP(E107,{0,33,40,50,60,70,80},{0,1,2,3,"3.5",4,5}))</f>
        <v>3</v>
      </c>
      <c r="G107" s="59">
        <v>46</v>
      </c>
      <c r="H107" s="59">
        <f>IF(G107="0","0",LOOKUP(G107,{0,33,40,50,60,70,80},{0,1,2,3,"3.5",4,5}))</f>
        <v>2</v>
      </c>
      <c r="I107" s="59">
        <v>20</v>
      </c>
      <c r="J107" s="59">
        <v>15</v>
      </c>
      <c r="K107" s="59">
        <f t="shared" si="12"/>
        <v>35</v>
      </c>
      <c r="L107" s="59">
        <f>IF(K107="0","0",LOOKUP(K107,{0,25,30,37,45,52,60},{0,1,2,3,"3.5",4,5}))</f>
        <v>2</v>
      </c>
      <c r="M107" s="59">
        <v>15</v>
      </c>
      <c r="N107" s="59">
        <v>21</v>
      </c>
      <c r="O107" s="59">
        <f t="shared" si="13"/>
        <v>0</v>
      </c>
      <c r="P107" s="59">
        <f>IF(O107="0","0",LOOKUP(O107,{0,33,40,50,60,70,80},{0,1,2,3,"3.5",4,5}))</f>
        <v>0</v>
      </c>
      <c r="Q107" s="62">
        <v>29</v>
      </c>
      <c r="R107" s="62">
        <v>23</v>
      </c>
      <c r="S107" s="59">
        <f t="shared" si="14"/>
        <v>52</v>
      </c>
      <c r="T107" s="59">
        <f>IF(S107="0","0",LOOKUP(S107,{0,33,40,50,60,70,80},{0,1,2,3,"3.5",4,5}))</f>
        <v>3</v>
      </c>
      <c r="U107" s="62">
        <v>33</v>
      </c>
      <c r="V107" s="62">
        <v>22</v>
      </c>
      <c r="W107" s="59">
        <f t="shared" si="15"/>
        <v>55</v>
      </c>
      <c r="X107" s="59">
        <f>IF(W107="0","0",LOOKUP(W107,{0,33,40,50,60,70,80},{0,1,2,3,"3.5",4,5}))</f>
        <v>3</v>
      </c>
      <c r="Y107" s="62">
        <v>15</v>
      </c>
      <c r="Z107" s="62">
        <v>11</v>
      </c>
      <c r="AA107" s="59">
        <f t="shared" si="16"/>
        <v>26</v>
      </c>
      <c r="AB107" s="59">
        <f>IF(AA107="0","0",LOOKUP(AA107,{0,25,30,37,45,52,60},{0,1,2,3,"3.5",4,5}))</f>
        <v>1</v>
      </c>
      <c r="AC107" s="82" t="s">
        <v>79</v>
      </c>
      <c r="AD107" s="82">
        <f>IF(ISBLANK(AB107)," ",IF(AB107="0","0",LOOKUP(AB107,{0,1,2,3,"3.5",4,5},{0,0,0,1,"1.5",2,3})))</f>
        <v>0</v>
      </c>
      <c r="AE107" s="77">
        <f t="shared" si="17"/>
        <v>0</v>
      </c>
      <c r="AF107" s="82" t="str">
        <f t="shared" si="18"/>
        <v>F</v>
      </c>
      <c r="AG107" s="85" t="str">
        <f t="shared" si="19"/>
        <v>Fail</v>
      </c>
      <c r="AH107" s="15"/>
      <c r="AI107" s="33" t="str">
        <f>IF(F107="0","0",LOOKUP(F107,{0,1,2,3,"3.5",4,5},{"F","D","C","B","A-","A","A+"}))</f>
        <v>B</v>
      </c>
      <c r="AJ107" s="33" t="str">
        <f>IF(H107="0","0",LOOKUP(H107,{0,1,2,3,"3.5",4,5},{"F","D","C","B","A-","A","A+"}))</f>
        <v>C</v>
      </c>
      <c r="AK107" s="33" t="str">
        <f>IF(L107="0","0",LOOKUP(L107,{0,1,2,3,"3.5",4,5},{"F","D","C","B","A-","A","A+"}))</f>
        <v>C</v>
      </c>
      <c r="AL107" s="33" t="str">
        <f>IF(P107="0","0",LOOKUP(P107,{0,1,2,3,"3.5",4,5},{"F","D","C","B","A-","A","A+"}))</f>
        <v>F</v>
      </c>
      <c r="AM107" s="33" t="str">
        <f>IF(T107="0","0",LOOKUP(T107,{0,1,2,3,"3.5",4,5},{"F","D","C","B","A-","A","A+"}))</f>
        <v>B</v>
      </c>
      <c r="AN107" s="33" t="str">
        <f>IF(X107="0","0",LOOKUP(X107,{0,1,2,3,"3.5",4,5},{"F","D","C","B","A-","A","A+"}))</f>
        <v>B</v>
      </c>
      <c r="AO107" s="33" t="str">
        <f>IF(AB107="0","0",LOOKUP(AB107,{0,1,2,3,"3.5",4,5},{"F","D","C","B","A-","A","A+"}))</f>
        <v>D</v>
      </c>
      <c r="AP107" s="52">
        <f t="shared" si="10"/>
        <v>268</v>
      </c>
    </row>
    <row r="108" spans="1:42" ht="20.100000000000001" customHeight="1" x14ac:dyDescent="0.25">
      <c r="A108" s="86">
        <v>2108</v>
      </c>
      <c r="B108" s="87" t="s">
        <v>401</v>
      </c>
      <c r="C108" s="62">
        <v>34</v>
      </c>
      <c r="D108" s="62">
        <v>24</v>
      </c>
      <c r="E108" s="59">
        <f t="shared" si="11"/>
        <v>58</v>
      </c>
      <c r="F108" s="59">
        <f>IF(E108="0","0",LOOKUP(E108,{0,33,40,50,60,70,80},{0,1,2,3,"3.5",4,5}))</f>
        <v>3</v>
      </c>
      <c r="G108" s="59">
        <v>39</v>
      </c>
      <c r="H108" s="59">
        <f>IF(G108="0","0",LOOKUP(G108,{0,33,40,50,60,70,80},{0,1,2,3,"3.5",4,5}))</f>
        <v>1</v>
      </c>
      <c r="I108" s="59">
        <v>23</v>
      </c>
      <c r="J108" s="59">
        <v>14</v>
      </c>
      <c r="K108" s="59">
        <f t="shared" si="12"/>
        <v>37</v>
      </c>
      <c r="L108" s="59">
        <f>IF(K108="0","0",LOOKUP(K108,{0,25,30,37,45,52,60},{0,1,2,3,"3.5",4,5}))</f>
        <v>3</v>
      </c>
      <c r="M108" s="59">
        <v>16</v>
      </c>
      <c r="N108" s="59">
        <v>15</v>
      </c>
      <c r="O108" s="59">
        <f t="shared" si="13"/>
        <v>0</v>
      </c>
      <c r="P108" s="59">
        <f>IF(O108="0","0",LOOKUP(O108,{0,33,40,50,60,70,80},{0,1,2,3,"3.5",4,5}))</f>
        <v>0</v>
      </c>
      <c r="Q108" s="62">
        <v>0</v>
      </c>
      <c r="R108" s="62">
        <v>0</v>
      </c>
      <c r="S108" s="59">
        <f t="shared" si="14"/>
        <v>0</v>
      </c>
      <c r="T108" s="59">
        <f>IF(S108="0","0",LOOKUP(S108,{0,33,40,50,60,70,80},{0,1,2,3,"3.5",4,5}))</f>
        <v>0</v>
      </c>
      <c r="U108" s="62">
        <v>0</v>
      </c>
      <c r="V108" s="62">
        <v>0</v>
      </c>
      <c r="W108" s="59">
        <f t="shared" si="15"/>
        <v>0</v>
      </c>
      <c r="X108" s="59">
        <f>IF(W108="0","0",LOOKUP(W108,{0,33,40,50,60,70,80},{0,1,2,3,"3.5",4,5}))</f>
        <v>0</v>
      </c>
      <c r="Y108" s="62">
        <v>0</v>
      </c>
      <c r="Z108" s="62">
        <v>0</v>
      </c>
      <c r="AA108" s="59">
        <f t="shared" si="16"/>
        <v>0</v>
      </c>
      <c r="AB108" s="59">
        <f>IF(AA108="0","0",LOOKUP(AA108,{0,25,30,37,45,52,60},{0,1,2,3,"3.5",4,5}))</f>
        <v>0</v>
      </c>
      <c r="AC108" s="82" t="s">
        <v>79</v>
      </c>
      <c r="AD108" s="82">
        <f>IF(ISBLANK(AB108)," ",IF(AB108="0","0",LOOKUP(AB108,{0,1,2,3,"3.5",4,5},{0,0,0,1,"1.5",2,3})))</f>
        <v>0</v>
      </c>
      <c r="AE108" s="77">
        <f t="shared" si="17"/>
        <v>0</v>
      </c>
      <c r="AF108" s="82" t="str">
        <f t="shared" si="18"/>
        <v>F</v>
      </c>
      <c r="AG108" s="85" t="str">
        <f t="shared" si="19"/>
        <v>Fail</v>
      </c>
      <c r="AH108" s="15"/>
      <c r="AI108" s="33" t="str">
        <f>IF(F108="0","0",LOOKUP(F108,{0,1,2,3,"3.5",4,5},{"F","D","C","B","A-","A","A+"}))</f>
        <v>B</v>
      </c>
      <c r="AJ108" s="33" t="str">
        <f>IF(H108="0","0",LOOKUP(H108,{0,1,2,3,"3.5",4,5},{"F","D","C","B","A-","A","A+"}))</f>
        <v>D</v>
      </c>
      <c r="AK108" s="33" t="str">
        <f>IF(L108="0","0",LOOKUP(L108,{0,1,2,3,"3.5",4,5},{"F","D","C","B","A-","A","A+"}))</f>
        <v>B</v>
      </c>
      <c r="AL108" s="33" t="str">
        <f>IF(P108="0","0",LOOKUP(P108,{0,1,2,3,"3.5",4,5},{"F","D","C","B","A-","A","A+"}))</f>
        <v>F</v>
      </c>
      <c r="AM108" s="33" t="str">
        <f>IF(T108="0","0",LOOKUP(T108,{0,1,2,3,"3.5",4,5},{"F","D","C","B","A-","A","A+"}))</f>
        <v>F</v>
      </c>
      <c r="AN108" s="33" t="str">
        <f>IF(X108="0","0",LOOKUP(X108,{0,1,2,3,"3.5",4,5},{"F","D","C","B","A-","A","A+"}))</f>
        <v>F</v>
      </c>
      <c r="AO108" s="33" t="str">
        <f>IF(AB108="0","0",LOOKUP(AB108,{0,1,2,3,"3.5",4,5},{"F","D","C","B","A-","A","A+"}))</f>
        <v>F</v>
      </c>
      <c r="AP108" s="52">
        <f t="shared" si="10"/>
        <v>134</v>
      </c>
    </row>
    <row r="109" spans="1:42" ht="20.100000000000001" customHeight="1" x14ac:dyDescent="0.25">
      <c r="A109" s="86">
        <v>2109</v>
      </c>
      <c r="B109" s="87" t="s">
        <v>402</v>
      </c>
      <c r="C109" s="62">
        <v>39</v>
      </c>
      <c r="D109" s="62">
        <v>25</v>
      </c>
      <c r="E109" s="59">
        <f t="shared" si="11"/>
        <v>64</v>
      </c>
      <c r="F109" s="59" t="str">
        <f>IF(E109="0","0",LOOKUP(E109,{0,33,40,50,60,70,80},{0,1,2,3,"3.5",4,5}))</f>
        <v>3.5</v>
      </c>
      <c r="G109" s="59">
        <v>58</v>
      </c>
      <c r="H109" s="59">
        <f>IF(G109="0","0",LOOKUP(G109,{0,33,40,50,60,70,80},{0,1,2,3,"3.5",4,5}))</f>
        <v>3</v>
      </c>
      <c r="I109" s="59">
        <v>23</v>
      </c>
      <c r="J109" s="59">
        <v>12</v>
      </c>
      <c r="K109" s="59">
        <f t="shared" si="12"/>
        <v>35</v>
      </c>
      <c r="L109" s="59">
        <f>IF(K109="0","0",LOOKUP(K109,{0,25,30,37,45,52,60},{0,1,2,3,"3.5",4,5}))</f>
        <v>2</v>
      </c>
      <c r="M109" s="59">
        <v>23</v>
      </c>
      <c r="N109" s="59">
        <v>16</v>
      </c>
      <c r="O109" s="59">
        <f t="shared" si="13"/>
        <v>39</v>
      </c>
      <c r="P109" s="59">
        <f>IF(O109="0","0",LOOKUP(O109,{0,33,40,50,60,70,80},{0,1,2,3,"3.5",4,5}))</f>
        <v>1</v>
      </c>
      <c r="Q109" s="62">
        <v>49</v>
      </c>
      <c r="R109" s="62">
        <v>17</v>
      </c>
      <c r="S109" s="59">
        <f t="shared" si="14"/>
        <v>66</v>
      </c>
      <c r="T109" s="59" t="str">
        <f>IF(S109="0","0",LOOKUP(S109,{0,33,40,50,60,70,80},{0,1,2,3,"3.5",4,5}))</f>
        <v>3.5</v>
      </c>
      <c r="U109" s="62">
        <v>30</v>
      </c>
      <c r="V109" s="62">
        <v>21</v>
      </c>
      <c r="W109" s="59">
        <f t="shared" si="15"/>
        <v>51</v>
      </c>
      <c r="X109" s="59">
        <f>IF(W109="0","0",LOOKUP(W109,{0,33,40,50,60,70,80},{0,1,2,3,"3.5",4,5}))</f>
        <v>3</v>
      </c>
      <c r="Y109" s="62">
        <v>27</v>
      </c>
      <c r="Z109" s="62">
        <v>19</v>
      </c>
      <c r="AA109" s="59">
        <f t="shared" si="16"/>
        <v>46</v>
      </c>
      <c r="AB109" s="59" t="str">
        <f>IF(AA109="0","0",LOOKUP(AA109,{0,25,30,37,45,52,60},{0,1,2,3,"3.5",4,5}))</f>
        <v>3.5</v>
      </c>
      <c r="AC109" s="82" t="s">
        <v>79</v>
      </c>
      <c r="AD109" s="82" t="str">
        <f>IF(ISBLANK(AB109)," ",IF(AB109="0","0",LOOKUP(AB109,{0,1,2,3,"3.5",4,5},{0,0,0,1,"1.5",2,3})))</f>
        <v>1.5</v>
      </c>
      <c r="AE109" s="77">
        <f t="shared" si="17"/>
        <v>2.9166666666666665</v>
      </c>
      <c r="AF109" s="82" t="str">
        <f t="shared" si="18"/>
        <v>C</v>
      </c>
      <c r="AG109" s="85" t="str">
        <f t="shared" si="19"/>
        <v>Bellow Average Result</v>
      </c>
      <c r="AH109" s="15"/>
      <c r="AI109" s="33" t="str">
        <f>IF(F109="0","0",LOOKUP(F109,{0,1,2,3,"3.5",4,5},{"F","D","C","B","A-","A","A+"}))</f>
        <v>A-</v>
      </c>
      <c r="AJ109" s="33" t="str">
        <f>IF(H109="0","0",LOOKUP(H109,{0,1,2,3,"3.5",4,5},{"F","D","C","B","A-","A","A+"}))</f>
        <v>B</v>
      </c>
      <c r="AK109" s="33" t="str">
        <f>IF(L109="0","0",LOOKUP(L109,{0,1,2,3,"3.5",4,5},{"F","D","C","B","A-","A","A+"}))</f>
        <v>C</v>
      </c>
      <c r="AL109" s="33" t="str">
        <f>IF(P109="0","0",LOOKUP(P109,{0,1,2,3,"3.5",4,5},{"F","D","C","B","A-","A","A+"}))</f>
        <v>D</v>
      </c>
      <c r="AM109" s="33" t="str">
        <f>IF(T109="0","0",LOOKUP(T109,{0,1,2,3,"3.5",4,5},{"F","D","C","B","A-","A","A+"}))</f>
        <v>A-</v>
      </c>
      <c r="AN109" s="33" t="str">
        <f>IF(X109="0","0",LOOKUP(X109,{0,1,2,3,"3.5",4,5},{"F","D","C","B","A-","A","A+"}))</f>
        <v>B</v>
      </c>
      <c r="AO109" s="33" t="str">
        <f>IF(AB109="0","0",LOOKUP(AB109,{0,1,2,3,"3.5",4,5},{"F","D","C","B","A-","A","A+"}))</f>
        <v>A-</v>
      </c>
      <c r="AP109" s="52">
        <f t="shared" si="10"/>
        <v>359</v>
      </c>
    </row>
    <row r="110" spans="1:42" ht="20.100000000000001" customHeight="1" x14ac:dyDescent="0.25">
      <c r="A110" s="86">
        <v>2110</v>
      </c>
      <c r="B110" s="87" t="s">
        <v>403</v>
      </c>
      <c r="C110" s="62">
        <v>39</v>
      </c>
      <c r="D110" s="62">
        <v>21</v>
      </c>
      <c r="E110" s="59">
        <f t="shared" si="11"/>
        <v>60</v>
      </c>
      <c r="F110" s="59" t="str">
        <f>IF(E110="0","0",LOOKUP(E110,{0,33,40,50,60,70,80},{0,1,2,3,"3.5",4,5}))</f>
        <v>3.5</v>
      </c>
      <c r="G110" s="59">
        <v>58</v>
      </c>
      <c r="H110" s="59">
        <f>IF(G110="0","0",LOOKUP(G110,{0,33,40,50,60,70,80},{0,1,2,3,"3.5",4,5}))</f>
        <v>3</v>
      </c>
      <c r="I110" s="68">
        <v>24</v>
      </c>
      <c r="J110" s="59">
        <v>13</v>
      </c>
      <c r="K110" s="59">
        <f t="shared" si="12"/>
        <v>37</v>
      </c>
      <c r="L110" s="59">
        <f>IF(K110="0","0",LOOKUP(K110,{0,25,30,37,45,52,60},{0,1,2,3,"3.5",4,5}))</f>
        <v>3</v>
      </c>
      <c r="M110" s="68">
        <v>25</v>
      </c>
      <c r="N110" s="59">
        <v>17</v>
      </c>
      <c r="O110" s="59">
        <f t="shared" si="13"/>
        <v>42</v>
      </c>
      <c r="P110" s="59">
        <f>IF(O110="0","0",LOOKUP(O110,{0,33,40,50,60,70,80},{0,1,2,3,"3.5",4,5}))</f>
        <v>2</v>
      </c>
      <c r="Q110" s="62">
        <v>45</v>
      </c>
      <c r="R110" s="62">
        <v>17</v>
      </c>
      <c r="S110" s="59">
        <f t="shared" si="14"/>
        <v>62</v>
      </c>
      <c r="T110" s="59" t="str">
        <f>IF(S110="0","0",LOOKUP(S110,{0,33,40,50,60,70,80},{0,1,2,3,"3.5",4,5}))</f>
        <v>3.5</v>
      </c>
      <c r="U110" s="62">
        <v>35</v>
      </c>
      <c r="V110" s="62">
        <v>18</v>
      </c>
      <c r="W110" s="59">
        <f t="shared" si="15"/>
        <v>53</v>
      </c>
      <c r="X110" s="59">
        <f>IF(W110="0","0",LOOKUP(W110,{0,33,40,50,60,70,80},{0,1,2,3,"3.5",4,5}))</f>
        <v>3</v>
      </c>
      <c r="Y110" s="62">
        <v>28</v>
      </c>
      <c r="Z110" s="62">
        <v>20</v>
      </c>
      <c r="AA110" s="59">
        <f t="shared" si="16"/>
        <v>48</v>
      </c>
      <c r="AB110" s="59" t="str">
        <f>IF(AA110="0","0",LOOKUP(AA110,{0,25,30,37,45,52,60},{0,1,2,3,"3.5",4,5}))</f>
        <v>3.5</v>
      </c>
      <c r="AC110" s="82" t="s">
        <v>79</v>
      </c>
      <c r="AD110" s="82" t="str">
        <f>IF(ISBLANK(AB110)," ",IF(AB110="0","0",LOOKUP(AB110,{0,1,2,3,"3.5",4,5},{0,0,0,1,"1.5",2,3})))</f>
        <v>1.5</v>
      </c>
      <c r="AE110" s="77">
        <f t="shared" si="17"/>
        <v>3.25</v>
      </c>
      <c r="AF110" s="82" t="str">
        <f t="shared" si="18"/>
        <v>B</v>
      </c>
      <c r="AG110" s="85" t="str">
        <f t="shared" si="19"/>
        <v>Average Result</v>
      </c>
      <c r="AH110" s="15"/>
      <c r="AI110" s="33" t="str">
        <f>IF(F110="0","0",LOOKUP(F110,{0,1,2,3,"3.5",4,5},{"F","D","C","B","A-","A","A+"}))</f>
        <v>A-</v>
      </c>
      <c r="AJ110" s="33" t="str">
        <f>IF(H110="0","0",LOOKUP(H110,{0,1,2,3,"3.5",4,5},{"F","D","C","B","A-","A","A+"}))</f>
        <v>B</v>
      </c>
      <c r="AK110" s="33" t="str">
        <f>IF(L110="0","0",LOOKUP(L110,{0,1,2,3,"3.5",4,5},{"F","D","C","B","A-","A","A+"}))</f>
        <v>B</v>
      </c>
      <c r="AL110" s="33" t="str">
        <f>IF(P110="0","0",LOOKUP(P110,{0,1,2,3,"3.5",4,5},{"F","D","C","B","A-","A","A+"}))</f>
        <v>C</v>
      </c>
      <c r="AM110" s="33" t="str">
        <f>IF(T110="0","0",LOOKUP(T110,{0,1,2,3,"3.5",4,5},{"F","D","C","B","A-","A","A+"}))</f>
        <v>A-</v>
      </c>
      <c r="AN110" s="33" t="str">
        <f>IF(X110="0","0",LOOKUP(X110,{0,1,2,3,"3.5",4,5},{"F","D","C","B","A-","A","A+"}))</f>
        <v>B</v>
      </c>
      <c r="AO110" s="33" t="str">
        <f>IF(AB110="0","0",LOOKUP(AB110,{0,1,2,3,"3.5",4,5},{"F","D","C","B","A-","A","A+"}))</f>
        <v>A-</v>
      </c>
      <c r="AP110" s="52">
        <f t="shared" si="10"/>
        <v>360</v>
      </c>
    </row>
    <row r="111" spans="1:42" ht="20.100000000000001" customHeight="1" x14ac:dyDescent="0.25">
      <c r="A111" s="86">
        <v>2111</v>
      </c>
      <c r="B111" s="87" t="s">
        <v>404</v>
      </c>
      <c r="C111" s="62">
        <v>28</v>
      </c>
      <c r="D111" s="62">
        <v>17</v>
      </c>
      <c r="E111" s="59">
        <f t="shared" si="11"/>
        <v>45</v>
      </c>
      <c r="F111" s="59">
        <f>IF(E111="0","0",LOOKUP(E111,{0,33,40,50,60,70,80},{0,1,2,3,"3.5",4,5}))</f>
        <v>2</v>
      </c>
      <c r="G111" s="59">
        <v>38</v>
      </c>
      <c r="H111" s="59">
        <f>IF(G111="0","0",LOOKUP(G111,{0,33,40,50,60,70,80},{0,1,2,3,"3.5",4,5}))</f>
        <v>1</v>
      </c>
      <c r="I111" s="65">
        <v>23</v>
      </c>
      <c r="J111" s="59">
        <v>17</v>
      </c>
      <c r="K111" s="59">
        <f t="shared" si="12"/>
        <v>40</v>
      </c>
      <c r="L111" s="59">
        <f>IF(K111="0","0",LOOKUP(K111,{0,25,30,37,45,52,60},{0,1,2,3,"3.5",4,5}))</f>
        <v>3</v>
      </c>
      <c r="M111" s="65">
        <v>21</v>
      </c>
      <c r="N111" s="59">
        <v>18</v>
      </c>
      <c r="O111" s="59">
        <f t="shared" si="13"/>
        <v>39</v>
      </c>
      <c r="P111" s="59">
        <f>IF(O111="0","0",LOOKUP(O111,{0,33,40,50,60,70,80},{0,1,2,3,"3.5",4,5}))</f>
        <v>1</v>
      </c>
      <c r="Q111" s="62">
        <v>30</v>
      </c>
      <c r="R111" s="62">
        <v>22</v>
      </c>
      <c r="S111" s="59">
        <f t="shared" si="14"/>
        <v>52</v>
      </c>
      <c r="T111" s="59">
        <f>IF(S111="0","0",LOOKUP(S111,{0,33,40,50,60,70,80},{0,1,2,3,"3.5",4,5}))</f>
        <v>3</v>
      </c>
      <c r="U111" s="62">
        <v>33</v>
      </c>
      <c r="V111" s="62">
        <v>25</v>
      </c>
      <c r="W111" s="59">
        <f t="shared" si="15"/>
        <v>58</v>
      </c>
      <c r="X111" s="59">
        <f>IF(W111="0","0",LOOKUP(W111,{0,33,40,50,60,70,80},{0,1,2,3,"3.5",4,5}))</f>
        <v>3</v>
      </c>
      <c r="Y111" s="62">
        <v>29</v>
      </c>
      <c r="Z111" s="62">
        <v>14</v>
      </c>
      <c r="AA111" s="59">
        <f t="shared" si="16"/>
        <v>43</v>
      </c>
      <c r="AB111" s="59">
        <f>IF(AA111="0","0",LOOKUP(AA111,{0,25,30,37,45,52,60},{0,1,2,3,"3.5",4,5}))</f>
        <v>3</v>
      </c>
      <c r="AC111" s="82" t="s">
        <v>79</v>
      </c>
      <c r="AD111" s="82">
        <f>IF(ISBLANK(AB111)," ",IF(AB111="0","0",LOOKUP(AB111,{0,1,2,3,"3.5",4,5},{0,0,0,1,"1.5",2,3})))</f>
        <v>1</v>
      </c>
      <c r="AE111" s="77">
        <f t="shared" si="17"/>
        <v>2.3333333333333335</v>
      </c>
      <c r="AF111" s="82" t="str">
        <f t="shared" si="18"/>
        <v>C</v>
      </c>
      <c r="AG111" s="85" t="str">
        <f t="shared" si="19"/>
        <v>Bellow Average Result</v>
      </c>
      <c r="AH111" s="15"/>
      <c r="AI111" s="33" t="str">
        <f>IF(F111="0","0",LOOKUP(F111,{0,1,2,3,"3.5",4,5},{"F","D","C","B","A-","A","A+"}))</f>
        <v>C</v>
      </c>
      <c r="AJ111" s="33" t="str">
        <f>IF(H111="0","0",LOOKUP(H111,{0,1,2,3,"3.5",4,5},{"F","D","C","B","A-","A","A+"}))</f>
        <v>D</v>
      </c>
      <c r="AK111" s="33" t="str">
        <f>IF(L111="0","0",LOOKUP(L111,{0,1,2,3,"3.5",4,5},{"F","D","C","B","A-","A","A+"}))</f>
        <v>B</v>
      </c>
      <c r="AL111" s="33" t="str">
        <f>IF(P111="0","0",LOOKUP(P111,{0,1,2,3,"3.5",4,5},{"F","D","C","B","A-","A","A+"}))</f>
        <v>D</v>
      </c>
      <c r="AM111" s="33" t="str">
        <f>IF(T111="0","0",LOOKUP(T111,{0,1,2,3,"3.5",4,5},{"F","D","C","B","A-","A","A+"}))</f>
        <v>B</v>
      </c>
      <c r="AN111" s="33" t="str">
        <f>IF(X111="0","0",LOOKUP(X111,{0,1,2,3,"3.5",4,5},{"F","D","C","B","A-","A","A+"}))</f>
        <v>B</v>
      </c>
      <c r="AO111" s="33" t="str">
        <f>IF(AB111="0","0",LOOKUP(AB111,{0,1,2,3,"3.5",4,5},{"F","D","C","B","A-","A","A+"}))</f>
        <v>B</v>
      </c>
      <c r="AP111" s="52">
        <f t="shared" si="10"/>
        <v>315</v>
      </c>
    </row>
    <row r="112" spans="1:42" ht="20.100000000000001" customHeight="1" x14ac:dyDescent="0.25">
      <c r="A112" s="86">
        <v>2112</v>
      </c>
      <c r="B112" s="87" t="s">
        <v>339</v>
      </c>
      <c r="C112" s="62">
        <v>25</v>
      </c>
      <c r="D112" s="62">
        <v>18</v>
      </c>
      <c r="E112" s="59">
        <f t="shared" si="11"/>
        <v>43</v>
      </c>
      <c r="F112" s="59">
        <f>IF(E112="0","0",LOOKUP(E112,{0,33,40,50,60,70,80},{0,1,2,3,"3.5",4,5}))</f>
        <v>2</v>
      </c>
      <c r="G112" s="59">
        <v>33</v>
      </c>
      <c r="H112" s="59">
        <f>IF(G112="0","0",LOOKUP(G112,{0,33,40,50,60,70,80},{0,1,2,3,"3.5",4,5}))</f>
        <v>1</v>
      </c>
      <c r="I112" s="59"/>
      <c r="J112" s="59"/>
      <c r="K112" s="59">
        <f t="shared" si="12"/>
        <v>0</v>
      </c>
      <c r="L112" s="59">
        <f>IF(K112="0","0",LOOKUP(K112,{0,25,30,37,45,52,60},{0,1,2,3,"3.5",4,5}))</f>
        <v>0</v>
      </c>
      <c r="M112" s="59">
        <v>15</v>
      </c>
      <c r="N112" s="59">
        <v>10</v>
      </c>
      <c r="O112" s="59">
        <f t="shared" si="13"/>
        <v>0</v>
      </c>
      <c r="P112" s="59">
        <f>IF(O112="0","0",LOOKUP(O112,{0,33,40,50,60,70,80},{0,1,2,3,"3.5",4,5}))</f>
        <v>0</v>
      </c>
      <c r="Q112" s="62">
        <v>0</v>
      </c>
      <c r="R112" s="62">
        <v>0</v>
      </c>
      <c r="S112" s="59">
        <f t="shared" si="14"/>
        <v>0</v>
      </c>
      <c r="T112" s="59">
        <f>IF(S112="0","0",LOOKUP(S112,{0,33,40,50,60,70,80},{0,1,2,3,"3.5",4,5}))</f>
        <v>0</v>
      </c>
      <c r="U112" s="62">
        <v>0</v>
      </c>
      <c r="V112" s="62">
        <v>0</v>
      </c>
      <c r="W112" s="59">
        <f t="shared" si="15"/>
        <v>0</v>
      </c>
      <c r="X112" s="59">
        <f>IF(W112="0","0",LOOKUP(W112,{0,33,40,50,60,70,80},{0,1,2,3,"3.5",4,5}))</f>
        <v>0</v>
      </c>
      <c r="Y112" s="62">
        <v>0</v>
      </c>
      <c r="Z112" s="62">
        <v>0</v>
      </c>
      <c r="AA112" s="59">
        <f t="shared" si="16"/>
        <v>0</v>
      </c>
      <c r="AB112" s="59">
        <f>IF(AA112="0","0",LOOKUP(AA112,{0,25,30,37,45,52,60},{0,1,2,3,"3.5",4,5}))</f>
        <v>0</v>
      </c>
      <c r="AC112" s="82" t="s">
        <v>79</v>
      </c>
      <c r="AD112" s="82">
        <f>IF(ISBLANK(AB112)," ",IF(AB112="0","0",LOOKUP(AB112,{0,1,2,3,"3.5",4,5},{0,0,0,1,"1.5",2,3})))</f>
        <v>0</v>
      </c>
      <c r="AE112" s="77">
        <f t="shared" si="17"/>
        <v>0</v>
      </c>
      <c r="AF112" s="82" t="str">
        <f t="shared" si="18"/>
        <v>F</v>
      </c>
      <c r="AG112" s="85" t="str">
        <f t="shared" si="19"/>
        <v>Fail</v>
      </c>
      <c r="AH112" s="15"/>
      <c r="AI112" s="33" t="str">
        <f>IF(F112="0","0",LOOKUP(F112,{0,1,2,3,"3.5",4,5},{"F","D","C","B","A-","A","A+"}))</f>
        <v>C</v>
      </c>
      <c r="AJ112" s="33" t="str">
        <f>IF(H112="0","0",LOOKUP(H112,{0,1,2,3,"3.5",4,5},{"F","D","C","B","A-","A","A+"}))</f>
        <v>D</v>
      </c>
      <c r="AK112" s="33" t="str">
        <f>IF(L112="0","0",LOOKUP(L112,{0,1,2,3,"3.5",4,5},{"F","D","C","B","A-","A","A+"}))</f>
        <v>F</v>
      </c>
      <c r="AL112" s="33" t="str">
        <f>IF(P112="0","0",LOOKUP(P112,{0,1,2,3,"3.5",4,5},{"F","D","C","B","A-","A","A+"}))</f>
        <v>F</v>
      </c>
      <c r="AM112" s="33" t="str">
        <f>IF(T112="0","0",LOOKUP(T112,{0,1,2,3,"3.5",4,5},{"F","D","C","B","A-","A","A+"}))</f>
        <v>F</v>
      </c>
      <c r="AN112" s="33" t="str">
        <f>IF(X112="0","0",LOOKUP(X112,{0,1,2,3,"3.5",4,5},{"F","D","C","B","A-","A","A+"}))</f>
        <v>F</v>
      </c>
      <c r="AO112" s="33" t="str">
        <f>IF(AB112="0","0",LOOKUP(AB112,{0,1,2,3,"3.5",4,5},{"F","D","C","B","A-","A","A+"}))</f>
        <v>F</v>
      </c>
      <c r="AP112" s="52">
        <f t="shared" si="10"/>
        <v>76</v>
      </c>
    </row>
    <row r="113" spans="1:42" ht="20.100000000000001" customHeight="1" x14ac:dyDescent="0.25">
      <c r="A113" s="86">
        <v>2113</v>
      </c>
      <c r="B113" s="87" t="s">
        <v>405</v>
      </c>
      <c r="C113" s="62">
        <v>35</v>
      </c>
      <c r="D113" s="62">
        <v>22</v>
      </c>
      <c r="E113" s="59">
        <f t="shared" si="11"/>
        <v>57</v>
      </c>
      <c r="F113" s="59">
        <f>IF(E113="0","0",LOOKUP(E113,{0,33,40,50,60,70,80},{0,1,2,3,"3.5",4,5}))</f>
        <v>3</v>
      </c>
      <c r="G113" s="59">
        <v>55</v>
      </c>
      <c r="H113" s="59">
        <f>IF(G113="0","0",LOOKUP(G113,{0,33,40,50,60,70,80},{0,1,2,3,"3.5",4,5}))</f>
        <v>3</v>
      </c>
      <c r="I113" s="65">
        <v>12</v>
      </c>
      <c r="J113" s="59">
        <v>18</v>
      </c>
      <c r="K113" s="59">
        <f t="shared" si="12"/>
        <v>0</v>
      </c>
      <c r="L113" s="59">
        <f>IF(K113="0","0",LOOKUP(K113,{0,25,30,37,45,52,60},{0,1,2,3,"3.5",4,5}))</f>
        <v>0</v>
      </c>
      <c r="M113" s="65">
        <v>20</v>
      </c>
      <c r="N113" s="59">
        <v>22</v>
      </c>
      <c r="O113" s="59">
        <f t="shared" si="13"/>
        <v>42</v>
      </c>
      <c r="P113" s="59">
        <f>IF(O113="0","0",LOOKUP(O113,{0,33,40,50,60,70,80},{0,1,2,3,"3.5",4,5}))</f>
        <v>2</v>
      </c>
      <c r="Q113" s="62">
        <v>22</v>
      </c>
      <c r="R113" s="62">
        <v>21</v>
      </c>
      <c r="S113" s="59">
        <f t="shared" si="14"/>
        <v>43</v>
      </c>
      <c r="T113" s="59">
        <f>IF(S113="0","0",LOOKUP(S113,{0,33,40,50,60,70,80},{0,1,2,3,"3.5",4,5}))</f>
        <v>2</v>
      </c>
      <c r="U113" s="62">
        <v>27</v>
      </c>
      <c r="V113" s="62">
        <v>22</v>
      </c>
      <c r="W113" s="59">
        <f t="shared" si="15"/>
        <v>49</v>
      </c>
      <c r="X113" s="59">
        <f>IF(W113="0","0",LOOKUP(W113,{0,33,40,50,60,70,80},{0,1,2,3,"3.5",4,5}))</f>
        <v>2</v>
      </c>
      <c r="Y113" s="62">
        <v>25</v>
      </c>
      <c r="Z113" s="62">
        <v>18</v>
      </c>
      <c r="AA113" s="59">
        <f t="shared" si="16"/>
        <v>43</v>
      </c>
      <c r="AB113" s="59">
        <f>IF(AA113="0","0",LOOKUP(AA113,{0,25,30,37,45,52,60},{0,1,2,3,"3.5",4,5}))</f>
        <v>3</v>
      </c>
      <c r="AC113" s="82" t="s">
        <v>79</v>
      </c>
      <c r="AD113" s="82">
        <f>IF(ISBLANK(AB113)," ",IF(AB113="0","0",LOOKUP(AB113,{0,1,2,3,"3.5",4,5},{0,0,0,1,"1.5",2,3})))</f>
        <v>1</v>
      </c>
      <c r="AE113" s="77">
        <f t="shared" si="17"/>
        <v>0</v>
      </c>
      <c r="AF113" s="82" t="str">
        <f t="shared" si="18"/>
        <v>F</v>
      </c>
      <c r="AG113" s="85" t="str">
        <f t="shared" si="19"/>
        <v>Fail</v>
      </c>
      <c r="AH113" s="15"/>
      <c r="AI113" s="33" t="str">
        <f>IF(F113="0","0",LOOKUP(F113,{0,1,2,3,"3.5",4,5},{"F","D","C","B","A-","A","A+"}))</f>
        <v>B</v>
      </c>
      <c r="AJ113" s="33" t="str">
        <f>IF(H113="0","0",LOOKUP(H113,{0,1,2,3,"3.5",4,5},{"F","D","C","B","A-","A","A+"}))</f>
        <v>B</v>
      </c>
      <c r="AK113" s="33" t="str">
        <f>IF(L113="0","0",LOOKUP(L113,{0,1,2,3,"3.5",4,5},{"F","D","C","B","A-","A","A+"}))</f>
        <v>F</v>
      </c>
      <c r="AL113" s="33" t="str">
        <f>IF(P113="0","0",LOOKUP(P113,{0,1,2,3,"3.5",4,5},{"F","D","C","B","A-","A","A+"}))</f>
        <v>C</v>
      </c>
      <c r="AM113" s="33" t="str">
        <f>IF(T113="0","0",LOOKUP(T113,{0,1,2,3,"3.5",4,5},{"F","D","C","B","A-","A","A+"}))</f>
        <v>C</v>
      </c>
      <c r="AN113" s="33" t="str">
        <f>IF(X113="0","0",LOOKUP(X113,{0,1,2,3,"3.5",4,5},{"F","D","C","B","A-","A","A+"}))</f>
        <v>C</v>
      </c>
      <c r="AO113" s="33" t="str">
        <f>IF(AB113="0","0",LOOKUP(AB113,{0,1,2,3,"3.5",4,5},{"F","D","C","B","A-","A","A+"}))</f>
        <v>B</v>
      </c>
      <c r="AP113" s="52">
        <f t="shared" si="10"/>
        <v>289</v>
      </c>
    </row>
    <row r="114" spans="1:42" ht="20.100000000000001" customHeight="1" x14ac:dyDescent="0.25">
      <c r="A114" s="86">
        <v>2114</v>
      </c>
      <c r="B114" s="87" t="s">
        <v>406</v>
      </c>
      <c r="C114" s="62">
        <v>39</v>
      </c>
      <c r="D114" s="62">
        <v>18</v>
      </c>
      <c r="E114" s="59">
        <f t="shared" si="11"/>
        <v>57</v>
      </c>
      <c r="F114" s="59">
        <f>IF(E114="0","0",LOOKUP(E114,{0,33,40,50,60,70,80},{0,1,2,3,"3.5",4,5}))</f>
        <v>3</v>
      </c>
      <c r="G114" s="59">
        <v>59</v>
      </c>
      <c r="H114" s="59">
        <f>IF(G114="0","0",LOOKUP(G114,{0,33,40,50,60,70,80},{0,1,2,3,"3.5",4,5}))</f>
        <v>3</v>
      </c>
      <c r="I114" s="65">
        <v>26</v>
      </c>
      <c r="J114" s="59">
        <v>14</v>
      </c>
      <c r="K114" s="59">
        <f t="shared" si="12"/>
        <v>40</v>
      </c>
      <c r="L114" s="59">
        <f>IF(K114="0","0",LOOKUP(K114,{0,25,30,37,45,52,60},{0,1,2,3,"3.5",4,5}))</f>
        <v>3</v>
      </c>
      <c r="M114" s="65">
        <v>16</v>
      </c>
      <c r="N114" s="59">
        <v>14</v>
      </c>
      <c r="O114" s="59">
        <f t="shared" si="13"/>
        <v>0</v>
      </c>
      <c r="P114" s="59">
        <f>IF(O114="0","0",LOOKUP(O114,{0,33,40,50,60,70,80},{0,1,2,3,"3.5",4,5}))</f>
        <v>0</v>
      </c>
      <c r="Q114" s="62">
        <v>28</v>
      </c>
      <c r="R114" s="62">
        <v>16</v>
      </c>
      <c r="S114" s="59">
        <f t="shared" si="14"/>
        <v>44</v>
      </c>
      <c r="T114" s="59">
        <f>IF(S114="0","0",LOOKUP(S114,{0,33,40,50,60,70,80},{0,1,2,3,"3.5",4,5}))</f>
        <v>2</v>
      </c>
      <c r="U114" s="62">
        <v>13</v>
      </c>
      <c r="V114" s="62">
        <v>18</v>
      </c>
      <c r="W114" s="59">
        <f t="shared" si="15"/>
        <v>0</v>
      </c>
      <c r="X114" s="59">
        <f>IF(W114="0","0",LOOKUP(W114,{0,33,40,50,60,70,80},{0,1,2,3,"3.5",4,5}))</f>
        <v>0</v>
      </c>
      <c r="Y114" s="62">
        <v>17</v>
      </c>
      <c r="Z114" s="62">
        <v>14</v>
      </c>
      <c r="AA114" s="59">
        <f t="shared" si="16"/>
        <v>31</v>
      </c>
      <c r="AB114" s="59">
        <f>IF(AA114="0","0",LOOKUP(AA114,{0,25,30,37,45,52,60},{0,1,2,3,"3.5",4,5}))</f>
        <v>2</v>
      </c>
      <c r="AC114" s="82" t="s">
        <v>79</v>
      </c>
      <c r="AD114" s="82">
        <f>IF(ISBLANK(AB114)," ",IF(AB114="0","0",LOOKUP(AB114,{0,1,2,3,"3.5",4,5},{0,0,0,1,"1.5",2,3})))</f>
        <v>0</v>
      </c>
      <c r="AE114" s="77">
        <f t="shared" si="17"/>
        <v>0</v>
      </c>
      <c r="AF114" s="82" t="str">
        <f t="shared" si="18"/>
        <v>F</v>
      </c>
      <c r="AG114" s="85" t="str">
        <f t="shared" si="19"/>
        <v>Fail</v>
      </c>
      <c r="AH114" s="15"/>
      <c r="AI114" s="33" t="str">
        <f>IF(F114="0","0",LOOKUP(F114,{0,1,2,3,"3.5",4,5},{"F","D","C","B","A-","A","A+"}))</f>
        <v>B</v>
      </c>
      <c r="AJ114" s="33" t="str">
        <f>IF(H114="0","0",LOOKUP(H114,{0,1,2,3,"3.5",4,5},{"F","D","C","B","A-","A","A+"}))</f>
        <v>B</v>
      </c>
      <c r="AK114" s="33" t="str">
        <f>IF(L114="0","0",LOOKUP(L114,{0,1,2,3,"3.5",4,5},{"F","D","C","B","A-","A","A+"}))</f>
        <v>B</v>
      </c>
      <c r="AL114" s="33" t="str">
        <f>IF(P114="0","0",LOOKUP(P114,{0,1,2,3,"3.5",4,5},{"F","D","C","B","A-","A","A+"}))</f>
        <v>F</v>
      </c>
      <c r="AM114" s="33" t="str">
        <f>IF(T114="0","0",LOOKUP(T114,{0,1,2,3,"3.5",4,5},{"F","D","C","B","A-","A","A+"}))</f>
        <v>C</v>
      </c>
      <c r="AN114" s="33" t="str">
        <f>IF(X114="0","0",LOOKUP(X114,{0,1,2,3,"3.5",4,5},{"F","D","C","B","A-","A","A+"}))</f>
        <v>F</v>
      </c>
      <c r="AO114" s="33" t="str">
        <f>IF(AB114="0","0",LOOKUP(AB114,{0,1,2,3,"3.5",4,5},{"F","D","C","B","A-","A","A+"}))</f>
        <v>C</v>
      </c>
      <c r="AP114" s="52">
        <f t="shared" si="10"/>
        <v>231</v>
      </c>
    </row>
    <row r="115" spans="1:42" ht="20.100000000000001" customHeight="1" x14ac:dyDescent="0.25">
      <c r="A115" s="86">
        <v>2115</v>
      </c>
      <c r="B115" s="87" t="s">
        <v>407</v>
      </c>
      <c r="C115" s="62">
        <v>37</v>
      </c>
      <c r="D115" s="62">
        <v>24</v>
      </c>
      <c r="E115" s="59">
        <f t="shared" si="11"/>
        <v>61</v>
      </c>
      <c r="F115" s="59" t="str">
        <f>IF(E115="0","0",LOOKUP(E115,{0,33,40,50,60,70,80},{0,1,2,3,"3.5",4,5}))</f>
        <v>3.5</v>
      </c>
      <c r="G115" s="59">
        <v>66</v>
      </c>
      <c r="H115" s="59" t="str">
        <f>IF(G115="0","0",LOOKUP(G115,{0,33,40,50,60,70,80},{0,1,2,3,"3.5",4,5}))</f>
        <v>3.5</v>
      </c>
      <c r="I115" s="65">
        <v>26</v>
      </c>
      <c r="J115" s="59">
        <v>20</v>
      </c>
      <c r="K115" s="59">
        <f t="shared" si="12"/>
        <v>46</v>
      </c>
      <c r="L115" s="59" t="str">
        <f>IF(K115="0","0",LOOKUP(K115,{0,25,30,37,45,52,60},{0,1,2,3,"3.5",4,5}))</f>
        <v>3.5</v>
      </c>
      <c r="M115" s="65">
        <v>27</v>
      </c>
      <c r="N115" s="59">
        <v>19</v>
      </c>
      <c r="O115" s="59">
        <f t="shared" si="13"/>
        <v>46</v>
      </c>
      <c r="P115" s="59">
        <f>IF(O115="0","0",LOOKUP(O115,{0,33,40,50,60,70,80},{0,1,2,3,"3.5",4,5}))</f>
        <v>2</v>
      </c>
      <c r="Q115" s="62">
        <v>33</v>
      </c>
      <c r="R115" s="62">
        <v>22</v>
      </c>
      <c r="S115" s="59">
        <f t="shared" si="14"/>
        <v>55</v>
      </c>
      <c r="T115" s="59">
        <f>IF(S115="0","0",LOOKUP(S115,{0,33,40,50,60,70,80},{0,1,2,3,"3.5",4,5}))</f>
        <v>3</v>
      </c>
      <c r="U115" s="62">
        <v>40</v>
      </c>
      <c r="V115" s="62">
        <v>22</v>
      </c>
      <c r="W115" s="59">
        <f t="shared" si="15"/>
        <v>62</v>
      </c>
      <c r="X115" s="59" t="str">
        <f>IF(W115="0","0",LOOKUP(W115,{0,33,40,50,60,70,80},{0,1,2,3,"3.5",4,5}))</f>
        <v>3.5</v>
      </c>
      <c r="Y115" s="62">
        <v>40</v>
      </c>
      <c r="Z115" s="62">
        <v>15</v>
      </c>
      <c r="AA115" s="59">
        <f t="shared" si="16"/>
        <v>55</v>
      </c>
      <c r="AB115" s="59">
        <f>IF(AA115="0","0",LOOKUP(AA115,{0,25,30,37,45,52,60},{0,1,2,3,"3.5",4,5}))</f>
        <v>4</v>
      </c>
      <c r="AC115" s="82" t="s">
        <v>79</v>
      </c>
      <c r="AD115" s="82">
        <f>IF(ISBLANK(AB115)," ",IF(AB115="0","0",LOOKUP(AB115,{0,1,2,3,"3.5",4,5},{0,0,0,1,"1.5",2,3})))</f>
        <v>2</v>
      </c>
      <c r="AE115" s="77">
        <f t="shared" si="17"/>
        <v>3.5</v>
      </c>
      <c r="AF115" s="82" t="str">
        <f t="shared" si="18"/>
        <v>A-</v>
      </c>
      <c r="AG115" s="85" t="str">
        <f t="shared" si="19"/>
        <v>Good Result</v>
      </c>
      <c r="AH115" s="15"/>
      <c r="AI115" s="33" t="str">
        <f>IF(F115="0","0",LOOKUP(F115,{0,1,2,3,"3.5",4,5},{"F","D","C","B","A-","A","A+"}))</f>
        <v>A-</v>
      </c>
      <c r="AJ115" s="33" t="str">
        <f>IF(H115="0","0",LOOKUP(H115,{0,1,2,3,"3.5",4,5},{"F","D","C","B","A-","A","A+"}))</f>
        <v>A-</v>
      </c>
      <c r="AK115" s="33" t="str">
        <f>IF(L115="0","0",LOOKUP(L115,{0,1,2,3,"3.5",4,5},{"F","D","C","B","A-","A","A+"}))</f>
        <v>A-</v>
      </c>
      <c r="AL115" s="33" t="str">
        <f>IF(P115="0","0",LOOKUP(P115,{0,1,2,3,"3.5",4,5},{"F","D","C","B","A-","A","A+"}))</f>
        <v>C</v>
      </c>
      <c r="AM115" s="33" t="str">
        <f>IF(T115="0","0",LOOKUP(T115,{0,1,2,3,"3.5",4,5},{"F","D","C","B","A-","A","A+"}))</f>
        <v>B</v>
      </c>
      <c r="AN115" s="33" t="str">
        <f>IF(X115="0","0",LOOKUP(X115,{0,1,2,3,"3.5",4,5},{"F","D","C","B","A-","A","A+"}))</f>
        <v>A-</v>
      </c>
      <c r="AO115" s="33" t="str">
        <f>IF(AB115="0","0",LOOKUP(AB115,{0,1,2,3,"3.5",4,5},{"F","D","C","B","A-","A","A+"}))</f>
        <v>A</v>
      </c>
      <c r="AP115" s="52">
        <f t="shared" si="10"/>
        <v>391</v>
      </c>
    </row>
    <row r="116" spans="1:42" ht="20.100000000000001" customHeight="1" x14ac:dyDescent="0.25">
      <c r="A116" s="86">
        <v>2116</v>
      </c>
      <c r="B116" s="87" t="s">
        <v>408</v>
      </c>
      <c r="C116" s="62">
        <v>35</v>
      </c>
      <c r="D116" s="62">
        <v>23</v>
      </c>
      <c r="E116" s="59">
        <f t="shared" si="11"/>
        <v>58</v>
      </c>
      <c r="F116" s="59">
        <f>IF(E116="0","0",LOOKUP(E116,{0,33,40,50,60,70,80},{0,1,2,3,"3.5",4,5}))</f>
        <v>3</v>
      </c>
      <c r="G116" s="59">
        <v>61</v>
      </c>
      <c r="H116" s="59" t="str">
        <f>IF(G116="0","0",LOOKUP(G116,{0,33,40,50,60,70,80},{0,1,2,3,"3.5",4,5}))</f>
        <v>3.5</v>
      </c>
      <c r="I116" s="65">
        <v>27</v>
      </c>
      <c r="J116" s="59">
        <v>18</v>
      </c>
      <c r="K116" s="59">
        <f t="shared" si="12"/>
        <v>45</v>
      </c>
      <c r="L116" s="59" t="str">
        <f>IF(K116="0","0",LOOKUP(K116,{0,25,30,37,45,52,60},{0,1,2,3,"3.5",4,5}))</f>
        <v>3.5</v>
      </c>
      <c r="M116" s="65"/>
      <c r="N116" s="59"/>
      <c r="O116" s="59">
        <f t="shared" si="13"/>
        <v>0</v>
      </c>
      <c r="P116" s="59">
        <f>IF(O116="0","0",LOOKUP(O116,{0,33,40,50,60,70,80},{0,1,2,3,"3.5",4,5}))</f>
        <v>0</v>
      </c>
      <c r="Q116" s="62">
        <v>31</v>
      </c>
      <c r="R116" s="62">
        <v>21</v>
      </c>
      <c r="S116" s="59">
        <f t="shared" si="14"/>
        <v>52</v>
      </c>
      <c r="T116" s="59">
        <f>IF(S116="0","0",LOOKUP(S116,{0,33,40,50,60,70,80},{0,1,2,3,"3.5",4,5}))</f>
        <v>3</v>
      </c>
      <c r="U116" s="62">
        <v>20</v>
      </c>
      <c r="V116" s="62">
        <v>28</v>
      </c>
      <c r="W116" s="59">
        <f t="shared" si="15"/>
        <v>48</v>
      </c>
      <c r="X116" s="59">
        <f>IF(W116="0","0",LOOKUP(W116,{0,33,40,50,60,70,80},{0,1,2,3,"3.5",4,5}))</f>
        <v>2</v>
      </c>
      <c r="Y116" s="62">
        <v>37</v>
      </c>
      <c r="Z116" s="62">
        <v>21</v>
      </c>
      <c r="AA116" s="59">
        <f t="shared" si="16"/>
        <v>58</v>
      </c>
      <c r="AB116" s="59">
        <f>IF(AA116="0","0",LOOKUP(AA116,{0,25,30,37,45,52,60},{0,1,2,3,"3.5",4,5}))</f>
        <v>4</v>
      </c>
      <c r="AC116" s="82" t="s">
        <v>79</v>
      </c>
      <c r="AD116" s="82">
        <f>IF(ISBLANK(AB116)," ",IF(AB116="0","0",LOOKUP(AB116,{0,1,2,3,"3.5",4,5},{0,0,0,1,"1.5",2,3})))</f>
        <v>2</v>
      </c>
      <c r="AE116" s="77">
        <f t="shared" si="17"/>
        <v>0</v>
      </c>
      <c r="AF116" s="82" t="str">
        <f t="shared" si="18"/>
        <v>F</v>
      </c>
      <c r="AG116" s="85" t="str">
        <f t="shared" si="19"/>
        <v>Fail</v>
      </c>
      <c r="AH116" s="15"/>
      <c r="AI116" s="33" t="str">
        <f>IF(F116="0","0",LOOKUP(F116,{0,1,2,3,"3.5",4,5},{"F","D","C","B","A-","A","A+"}))</f>
        <v>B</v>
      </c>
      <c r="AJ116" s="33" t="str">
        <f>IF(H116="0","0",LOOKUP(H116,{0,1,2,3,"3.5",4,5},{"F","D","C","B","A-","A","A+"}))</f>
        <v>A-</v>
      </c>
      <c r="AK116" s="33" t="str">
        <f>IF(L116="0","0",LOOKUP(L116,{0,1,2,3,"3.5",4,5},{"F","D","C","B","A-","A","A+"}))</f>
        <v>A-</v>
      </c>
      <c r="AL116" s="33" t="str">
        <f>IF(P116="0","0",LOOKUP(P116,{0,1,2,3,"3.5",4,5},{"F","D","C","B","A-","A","A+"}))</f>
        <v>F</v>
      </c>
      <c r="AM116" s="33" t="str">
        <f>IF(T116="0","0",LOOKUP(T116,{0,1,2,3,"3.5",4,5},{"F","D","C","B","A-","A","A+"}))</f>
        <v>B</v>
      </c>
      <c r="AN116" s="33" t="str">
        <f>IF(X116="0","0",LOOKUP(X116,{0,1,2,3,"3.5",4,5},{"F","D","C","B","A-","A","A+"}))</f>
        <v>C</v>
      </c>
      <c r="AO116" s="33" t="str">
        <f>IF(AB116="0","0",LOOKUP(AB116,{0,1,2,3,"3.5",4,5},{"F","D","C","B","A-","A","A+"}))</f>
        <v>A</v>
      </c>
      <c r="AP116" s="52">
        <f t="shared" si="10"/>
        <v>322</v>
      </c>
    </row>
    <row r="117" spans="1:42" ht="20.100000000000001" customHeight="1" x14ac:dyDescent="0.25">
      <c r="A117" s="86">
        <v>2117</v>
      </c>
      <c r="B117" s="87" t="s">
        <v>409</v>
      </c>
      <c r="C117" s="62">
        <v>42</v>
      </c>
      <c r="D117" s="62">
        <v>25</v>
      </c>
      <c r="E117" s="59">
        <f t="shared" si="11"/>
        <v>67</v>
      </c>
      <c r="F117" s="59" t="str">
        <f>IF(E117="0","0",LOOKUP(E117,{0,33,40,50,60,70,80},{0,1,2,3,"3.5",4,5}))</f>
        <v>3.5</v>
      </c>
      <c r="G117" s="59">
        <v>69</v>
      </c>
      <c r="H117" s="59" t="str">
        <f>IF(G117="0","0",LOOKUP(G117,{0,33,40,50,60,70,80},{0,1,2,3,"3.5",4,5}))</f>
        <v>3.5</v>
      </c>
      <c r="I117" s="65">
        <v>33</v>
      </c>
      <c r="J117" s="59">
        <v>15</v>
      </c>
      <c r="K117" s="59">
        <f t="shared" si="12"/>
        <v>48</v>
      </c>
      <c r="L117" s="59" t="str">
        <f>IF(K117="0","0",LOOKUP(K117,{0,25,30,37,45,52,60},{0,1,2,3,"3.5",4,5}))</f>
        <v>3.5</v>
      </c>
      <c r="M117" s="65">
        <v>32</v>
      </c>
      <c r="N117" s="59">
        <v>20</v>
      </c>
      <c r="O117" s="59">
        <f t="shared" si="13"/>
        <v>52</v>
      </c>
      <c r="P117" s="59">
        <f>IF(O117="0","0",LOOKUP(O117,{0,33,40,50,60,70,80},{0,1,2,3,"3.5",4,5}))</f>
        <v>3</v>
      </c>
      <c r="Q117" s="62">
        <v>43</v>
      </c>
      <c r="R117" s="62">
        <v>20</v>
      </c>
      <c r="S117" s="59">
        <f t="shared" si="14"/>
        <v>63</v>
      </c>
      <c r="T117" s="59" t="str">
        <f>IF(S117="0","0",LOOKUP(S117,{0,33,40,50,60,70,80},{0,1,2,3,"3.5",4,5}))</f>
        <v>3.5</v>
      </c>
      <c r="U117" s="62">
        <v>51</v>
      </c>
      <c r="V117" s="62">
        <v>28</v>
      </c>
      <c r="W117" s="59">
        <f t="shared" si="15"/>
        <v>79</v>
      </c>
      <c r="X117" s="59">
        <f>IF(W117="0","0",LOOKUP(W117,{0,33,40,50,60,70,80},{0,1,2,3,"3.5",4,5}))</f>
        <v>4</v>
      </c>
      <c r="Y117" s="62">
        <v>43</v>
      </c>
      <c r="Z117" s="62">
        <v>20</v>
      </c>
      <c r="AA117" s="59">
        <f t="shared" si="16"/>
        <v>63</v>
      </c>
      <c r="AB117" s="59">
        <f>IF(AA117="0","0",LOOKUP(AA117,{0,25,30,37,45,52,60},{0,1,2,3,"3.5",4,5}))</f>
        <v>5</v>
      </c>
      <c r="AC117" s="82" t="s">
        <v>79</v>
      </c>
      <c r="AD117" s="82">
        <f>IF(ISBLANK(AB117)," ",IF(AB117="0","0",LOOKUP(AB117,{0,1,2,3,"3.5",4,5},{0,0,0,1,"1.5",2,3})))</f>
        <v>3</v>
      </c>
      <c r="AE117" s="77">
        <f t="shared" si="17"/>
        <v>4</v>
      </c>
      <c r="AF117" s="82" t="str">
        <f t="shared" si="18"/>
        <v>A</v>
      </c>
      <c r="AG117" s="85" t="str">
        <f t="shared" si="19"/>
        <v>Very Good Result</v>
      </c>
      <c r="AH117" s="15"/>
      <c r="AI117" s="33" t="str">
        <f>IF(F117="0","0",LOOKUP(F117,{0,1,2,3,"3.5",4,5},{"F","D","C","B","A-","A","A+"}))</f>
        <v>A-</v>
      </c>
      <c r="AJ117" s="33" t="str">
        <f>IF(H117="0","0",LOOKUP(H117,{0,1,2,3,"3.5",4,5},{"F","D","C","B","A-","A","A+"}))</f>
        <v>A-</v>
      </c>
      <c r="AK117" s="33" t="str">
        <f>IF(L117="0","0",LOOKUP(L117,{0,1,2,3,"3.5",4,5},{"F","D","C","B","A-","A","A+"}))</f>
        <v>A-</v>
      </c>
      <c r="AL117" s="33" t="str">
        <f>IF(P117="0","0",LOOKUP(P117,{0,1,2,3,"3.5",4,5},{"F","D","C","B","A-","A","A+"}))</f>
        <v>B</v>
      </c>
      <c r="AM117" s="33" t="str">
        <f>IF(T117="0","0",LOOKUP(T117,{0,1,2,3,"3.5",4,5},{"F","D","C","B","A-","A","A+"}))</f>
        <v>A-</v>
      </c>
      <c r="AN117" s="33" t="str">
        <f>IF(X117="0","0",LOOKUP(X117,{0,1,2,3,"3.5",4,5},{"F","D","C","B","A-","A","A+"}))</f>
        <v>A</v>
      </c>
      <c r="AO117" s="33" t="str">
        <f>IF(AB117="0","0",LOOKUP(AB117,{0,1,2,3,"3.5",4,5},{"F","D","C","B","A-","A","A+"}))</f>
        <v>A+</v>
      </c>
      <c r="AP117" s="52">
        <f t="shared" si="10"/>
        <v>441</v>
      </c>
    </row>
    <row r="118" spans="1:42" ht="20.100000000000001" customHeight="1" x14ac:dyDescent="0.25">
      <c r="A118" s="86">
        <v>2118</v>
      </c>
      <c r="B118" s="87" t="s">
        <v>393</v>
      </c>
      <c r="C118" s="62">
        <v>37</v>
      </c>
      <c r="D118" s="62">
        <v>22</v>
      </c>
      <c r="E118" s="59">
        <f t="shared" si="11"/>
        <v>59</v>
      </c>
      <c r="F118" s="59">
        <f>IF(E118="0","0",LOOKUP(E118,{0,33,40,50,60,70,80},{0,1,2,3,"3.5",4,5}))</f>
        <v>3</v>
      </c>
      <c r="G118" s="59">
        <v>49</v>
      </c>
      <c r="H118" s="59">
        <f>IF(G118="0","0",LOOKUP(G118,{0,33,40,50,60,70,80},{0,1,2,3,"3.5",4,5}))</f>
        <v>2</v>
      </c>
      <c r="I118" s="65">
        <v>26</v>
      </c>
      <c r="J118" s="59">
        <v>14</v>
      </c>
      <c r="K118" s="59">
        <f t="shared" si="12"/>
        <v>40</v>
      </c>
      <c r="L118" s="59">
        <f>IF(K118="0","0",LOOKUP(K118,{0,25,30,37,45,52,60},{0,1,2,3,"3.5",4,5}))</f>
        <v>3</v>
      </c>
      <c r="M118" s="65">
        <v>28</v>
      </c>
      <c r="N118" s="59">
        <v>21</v>
      </c>
      <c r="O118" s="59">
        <f t="shared" si="13"/>
        <v>49</v>
      </c>
      <c r="P118" s="59">
        <f>IF(O118="0","0",LOOKUP(O118,{0,33,40,50,60,70,80},{0,1,2,3,"3.5",4,5}))</f>
        <v>2</v>
      </c>
      <c r="Q118" s="62">
        <v>42</v>
      </c>
      <c r="R118" s="62">
        <v>18</v>
      </c>
      <c r="S118" s="59">
        <f t="shared" si="14"/>
        <v>60</v>
      </c>
      <c r="T118" s="59" t="str">
        <f>IF(S118="0","0",LOOKUP(S118,{0,33,40,50,60,70,80},{0,1,2,3,"3.5",4,5}))</f>
        <v>3.5</v>
      </c>
      <c r="U118" s="62">
        <v>45</v>
      </c>
      <c r="V118" s="62">
        <v>23</v>
      </c>
      <c r="W118" s="59">
        <f t="shared" si="15"/>
        <v>68</v>
      </c>
      <c r="X118" s="59" t="str">
        <f>IF(W118="0","0",LOOKUP(W118,{0,33,40,50,60,70,80},{0,1,2,3,"3.5",4,5}))</f>
        <v>3.5</v>
      </c>
      <c r="Y118" s="62">
        <v>38</v>
      </c>
      <c r="Z118" s="62">
        <v>13</v>
      </c>
      <c r="AA118" s="59">
        <f t="shared" si="16"/>
        <v>51</v>
      </c>
      <c r="AB118" s="59" t="str">
        <f>IF(AA118="0","0",LOOKUP(AA118,{0,25,30,37,45,52,60},{0,1,2,3,"3.5",4,5}))</f>
        <v>3.5</v>
      </c>
      <c r="AC118" s="82" t="s">
        <v>79</v>
      </c>
      <c r="AD118" s="82" t="str">
        <f>IF(ISBLANK(AB118)," ",IF(AB118="0","0",LOOKUP(AB118,{0,1,2,3,"3.5",4,5},{0,0,0,1,"1.5",2,3})))</f>
        <v>1.5</v>
      </c>
      <c r="AE118" s="77">
        <f t="shared" si="17"/>
        <v>3.0833333333333335</v>
      </c>
      <c r="AF118" s="82" t="str">
        <f t="shared" si="18"/>
        <v>B</v>
      </c>
      <c r="AG118" s="85" t="str">
        <f t="shared" si="19"/>
        <v>Average Result</v>
      </c>
      <c r="AH118" s="15"/>
      <c r="AI118" s="33" t="str">
        <f>IF(F118="0","0",LOOKUP(F118,{0,1,2,3,"3.5",4,5},{"F","D","C","B","A-","A","A+"}))</f>
        <v>B</v>
      </c>
      <c r="AJ118" s="33" t="str">
        <f>IF(H118="0","0",LOOKUP(H118,{0,1,2,3,"3.5",4,5},{"F","D","C","B","A-","A","A+"}))</f>
        <v>C</v>
      </c>
      <c r="AK118" s="33" t="str">
        <f>IF(L118="0","0",LOOKUP(L118,{0,1,2,3,"3.5",4,5},{"F","D","C","B","A-","A","A+"}))</f>
        <v>B</v>
      </c>
      <c r="AL118" s="33" t="str">
        <f>IF(P118="0","0",LOOKUP(P118,{0,1,2,3,"3.5",4,5},{"F","D","C","B","A-","A","A+"}))</f>
        <v>C</v>
      </c>
      <c r="AM118" s="33" t="str">
        <f>IF(T118="0","0",LOOKUP(T118,{0,1,2,3,"3.5",4,5},{"F","D","C","B","A-","A","A+"}))</f>
        <v>A-</v>
      </c>
      <c r="AN118" s="33" t="str">
        <f>IF(X118="0","0",LOOKUP(X118,{0,1,2,3,"3.5",4,5},{"F","D","C","B","A-","A","A+"}))</f>
        <v>A-</v>
      </c>
      <c r="AO118" s="33" t="str">
        <f>IF(AB118="0","0",LOOKUP(AB118,{0,1,2,3,"3.5",4,5},{"F","D","C","B","A-","A","A+"}))</f>
        <v>A-</v>
      </c>
      <c r="AP118" s="52">
        <f t="shared" si="10"/>
        <v>376</v>
      </c>
    </row>
    <row r="119" spans="1:42" ht="20.100000000000001" customHeight="1" x14ac:dyDescent="0.25">
      <c r="A119" s="86">
        <v>2119</v>
      </c>
      <c r="B119" s="87" t="s">
        <v>410</v>
      </c>
      <c r="C119" s="62">
        <v>33</v>
      </c>
      <c r="D119" s="62">
        <v>23</v>
      </c>
      <c r="E119" s="59">
        <f t="shared" si="11"/>
        <v>56</v>
      </c>
      <c r="F119" s="59">
        <f>IF(E119="0","0",LOOKUP(E119,{0,33,40,50,60,70,80},{0,1,2,3,"3.5",4,5}))</f>
        <v>3</v>
      </c>
      <c r="G119" s="59">
        <v>49</v>
      </c>
      <c r="H119" s="59">
        <f>IF(G119="0","0",LOOKUP(G119,{0,33,40,50,60,70,80},{0,1,2,3,"3.5",4,5}))</f>
        <v>2</v>
      </c>
      <c r="I119" s="59"/>
      <c r="J119" s="59"/>
      <c r="K119" s="59">
        <f t="shared" si="12"/>
        <v>0</v>
      </c>
      <c r="L119" s="59">
        <f>IF(K119="0","0",LOOKUP(K119,{0,25,30,37,45,52,60},{0,1,2,3,"3.5",4,5}))</f>
        <v>0</v>
      </c>
      <c r="M119" s="59">
        <v>16</v>
      </c>
      <c r="N119" s="59">
        <v>11</v>
      </c>
      <c r="O119" s="59">
        <f t="shared" si="13"/>
        <v>0</v>
      </c>
      <c r="P119" s="59">
        <f>IF(O119="0","0",LOOKUP(O119,{0,33,40,50,60,70,80},{0,1,2,3,"3.5",4,5}))</f>
        <v>0</v>
      </c>
      <c r="Q119" s="62">
        <v>21</v>
      </c>
      <c r="R119" s="62">
        <v>10</v>
      </c>
      <c r="S119" s="59">
        <f t="shared" si="14"/>
        <v>31</v>
      </c>
      <c r="T119" s="59">
        <f>IF(S119="0","0",LOOKUP(S119,{0,33,40,50,60,70,80},{0,1,2,3,"3.5",4,5}))</f>
        <v>0</v>
      </c>
      <c r="U119" s="62">
        <v>3</v>
      </c>
      <c r="V119" s="62">
        <v>12</v>
      </c>
      <c r="W119" s="59">
        <f t="shared" si="15"/>
        <v>0</v>
      </c>
      <c r="X119" s="59">
        <f>IF(W119="0","0",LOOKUP(W119,{0,33,40,50,60,70,80},{0,1,2,3,"3.5",4,5}))</f>
        <v>0</v>
      </c>
      <c r="Y119" s="62">
        <v>7</v>
      </c>
      <c r="Z119" s="62">
        <v>11</v>
      </c>
      <c r="AA119" s="59">
        <f t="shared" si="16"/>
        <v>0</v>
      </c>
      <c r="AB119" s="59">
        <f>IF(AA119="0","0",LOOKUP(AA119,{0,25,30,37,45,52,60},{0,1,2,3,"3.5",4,5}))</f>
        <v>0</v>
      </c>
      <c r="AC119" s="82" t="s">
        <v>79</v>
      </c>
      <c r="AD119" s="82">
        <f>IF(ISBLANK(AB119)," ",IF(AB119="0","0",LOOKUP(AB119,{0,1,2,3,"3.5",4,5},{0,0,0,1,"1.5",2,3})))</f>
        <v>0</v>
      </c>
      <c r="AE119" s="77">
        <f t="shared" si="17"/>
        <v>0</v>
      </c>
      <c r="AF119" s="82" t="str">
        <f t="shared" si="18"/>
        <v>F</v>
      </c>
      <c r="AG119" s="85" t="str">
        <f t="shared" si="19"/>
        <v>Fail</v>
      </c>
      <c r="AH119" s="15"/>
      <c r="AI119" s="33" t="str">
        <f>IF(F119="0","0",LOOKUP(F119,{0,1,2,3,"3.5",4,5},{"F","D","C","B","A-","A","A+"}))</f>
        <v>B</v>
      </c>
      <c r="AJ119" s="33" t="str">
        <f>IF(H119="0","0",LOOKUP(H119,{0,1,2,3,"3.5",4,5},{"F","D","C","B","A-","A","A+"}))</f>
        <v>C</v>
      </c>
      <c r="AK119" s="33" t="str">
        <f>IF(L119="0","0",LOOKUP(L119,{0,1,2,3,"3.5",4,5},{"F","D","C","B","A-","A","A+"}))</f>
        <v>F</v>
      </c>
      <c r="AL119" s="33" t="str">
        <f>IF(P119="0","0",LOOKUP(P119,{0,1,2,3,"3.5",4,5},{"F","D","C","B","A-","A","A+"}))</f>
        <v>F</v>
      </c>
      <c r="AM119" s="33" t="str">
        <f>IF(T119="0","0",LOOKUP(T119,{0,1,2,3,"3.5",4,5},{"F","D","C","B","A-","A","A+"}))</f>
        <v>F</v>
      </c>
      <c r="AN119" s="33" t="str">
        <f>IF(X119="0","0",LOOKUP(X119,{0,1,2,3,"3.5",4,5},{"F","D","C","B","A-","A","A+"}))</f>
        <v>F</v>
      </c>
      <c r="AO119" s="33" t="str">
        <f>IF(AB119="0","0",LOOKUP(AB119,{0,1,2,3,"3.5",4,5},{"F","D","C","B","A-","A","A+"}))</f>
        <v>F</v>
      </c>
      <c r="AP119" s="52">
        <f t="shared" si="10"/>
        <v>136</v>
      </c>
    </row>
    <row r="120" spans="1:42" ht="20.100000000000001" customHeight="1" x14ac:dyDescent="0.25">
      <c r="A120" s="86">
        <v>2120</v>
      </c>
      <c r="B120" s="87" t="s">
        <v>357</v>
      </c>
      <c r="C120" s="62">
        <v>32</v>
      </c>
      <c r="D120" s="62">
        <v>22</v>
      </c>
      <c r="E120" s="59">
        <f t="shared" si="11"/>
        <v>54</v>
      </c>
      <c r="F120" s="59">
        <f>IF(E120="0","0",LOOKUP(E120,{0,33,40,50,60,70,80},{0,1,2,3,"3.5",4,5}))</f>
        <v>3</v>
      </c>
      <c r="G120" s="59">
        <v>45</v>
      </c>
      <c r="H120" s="59">
        <f>IF(G120="0","0",LOOKUP(G120,{0,33,40,50,60,70,80},{0,1,2,3,"3.5",4,5}))</f>
        <v>2</v>
      </c>
      <c r="I120" s="65">
        <v>27</v>
      </c>
      <c r="J120" s="59">
        <v>13</v>
      </c>
      <c r="K120" s="59">
        <f t="shared" si="12"/>
        <v>40</v>
      </c>
      <c r="L120" s="59">
        <f>IF(K120="0","0",LOOKUP(K120,{0,25,30,37,45,52,60},{0,1,2,3,"3.5",4,5}))</f>
        <v>3</v>
      </c>
      <c r="M120" s="65">
        <v>25</v>
      </c>
      <c r="N120" s="59">
        <v>17</v>
      </c>
      <c r="O120" s="59">
        <f t="shared" si="13"/>
        <v>42</v>
      </c>
      <c r="P120" s="59">
        <f>IF(O120="0","0",LOOKUP(O120,{0,33,40,50,60,70,80},{0,1,2,3,"3.5",4,5}))</f>
        <v>2</v>
      </c>
      <c r="Q120" s="62">
        <v>44</v>
      </c>
      <c r="R120" s="62">
        <v>19</v>
      </c>
      <c r="S120" s="59">
        <f t="shared" si="14"/>
        <v>63</v>
      </c>
      <c r="T120" s="59" t="str">
        <f>IF(S120="0","0",LOOKUP(S120,{0,33,40,50,60,70,80},{0,1,2,3,"3.5",4,5}))</f>
        <v>3.5</v>
      </c>
      <c r="U120" s="62">
        <v>38</v>
      </c>
      <c r="V120" s="62">
        <v>20</v>
      </c>
      <c r="W120" s="59">
        <f t="shared" si="15"/>
        <v>58</v>
      </c>
      <c r="X120" s="59">
        <f>IF(W120="0","0",LOOKUP(W120,{0,33,40,50,60,70,80},{0,1,2,3,"3.5",4,5}))</f>
        <v>3</v>
      </c>
      <c r="Y120" s="62">
        <v>40</v>
      </c>
      <c r="Z120" s="62">
        <v>13</v>
      </c>
      <c r="AA120" s="59">
        <f t="shared" si="16"/>
        <v>53</v>
      </c>
      <c r="AB120" s="59">
        <f>IF(AA120="0","0",LOOKUP(AA120,{0,25,30,37,45,52,60},{0,1,2,3,"3.5",4,5}))</f>
        <v>4</v>
      </c>
      <c r="AC120" s="82" t="s">
        <v>79</v>
      </c>
      <c r="AD120" s="82">
        <f>IF(ISBLANK(AB120)," ",IF(AB120="0","0",LOOKUP(AB120,{0,1,2,3,"3.5",4,5},{0,0,0,1,"1.5",2,3})))</f>
        <v>2</v>
      </c>
      <c r="AE120" s="77">
        <f t="shared" si="17"/>
        <v>3.0833333333333335</v>
      </c>
      <c r="AF120" s="82" t="str">
        <f t="shared" si="18"/>
        <v>B</v>
      </c>
      <c r="AG120" s="85" t="str">
        <f t="shared" si="19"/>
        <v>Average Result</v>
      </c>
      <c r="AH120" s="15"/>
      <c r="AI120" s="33" t="str">
        <f>IF(F120="0","0",LOOKUP(F120,{0,1,2,3,"3.5",4,5},{"F","D","C","B","A-","A","A+"}))</f>
        <v>B</v>
      </c>
      <c r="AJ120" s="33" t="str">
        <f>IF(H120="0","0",LOOKUP(H120,{0,1,2,3,"3.5",4,5},{"F","D","C","B","A-","A","A+"}))</f>
        <v>C</v>
      </c>
      <c r="AK120" s="33" t="str">
        <f>IF(L120="0","0",LOOKUP(L120,{0,1,2,3,"3.5",4,5},{"F","D","C","B","A-","A","A+"}))</f>
        <v>B</v>
      </c>
      <c r="AL120" s="33" t="str">
        <f>IF(P120="0","0",LOOKUP(P120,{0,1,2,3,"3.5",4,5},{"F","D","C","B","A-","A","A+"}))</f>
        <v>C</v>
      </c>
      <c r="AM120" s="33" t="str">
        <f>IF(T120="0","0",LOOKUP(T120,{0,1,2,3,"3.5",4,5},{"F","D","C","B","A-","A","A+"}))</f>
        <v>A-</v>
      </c>
      <c r="AN120" s="33" t="str">
        <f>IF(X120="0","0",LOOKUP(X120,{0,1,2,3,"3.5",4,5},{"F","D","C","B","A-","A","A+"}))</f>
        <v>B</v>
      </c>
      <c r="AO120" s="33" t="str">
        <f>IF(AB120="0","0",LOOKUP(AB120,{0,1,2,3,"3.5",4,5},{"F","D","C","B","A-","A","A+"}))</f>
        <v>A</v>
      </c>
      <c r="AP120" s="52">
        <f t="shared" si="10"/>
        <v>355</v>
      </c>
    </row>
    <row r="121" spans="1:42" ht="20.100000000000001" customHeight="1" x14ac:dyDescent="0.25">
      <c r="A121" s="86">
        <v>2121</v>
      </c>
      <c r="B121" s="87" t="s">
        <v>411</v>
      </c>
      <c r="C121" s="62">
        <v>40</v>
      </c>
      <c r="D121" s="62">
        <v>19</v>
      </c>
      <c r="E121" s="59">
        <f t="shared" si="11"/>
        <v>59</v>
      </c>
      <c r="F121" s="59">
        <f>IF(E121="0","0",LOOKUP(E121,{0,33,40,50,60,70,80},{0,1,2,3,"3.5",4,5}))</f>
        <v>3</v>
      </c>
      <c r="G121" s="59">
        <v>36</v>
      </c>
      <c r="H121" s="59">
        <f>IF(G121="0","0",LOOKUP(G121,{0,33,40,50,60,70,80},{0,1,2,3,"3.5",4,5}))</f>
        <v>1</v>
      </c>
      <c r="I121" s="65">
        <v>13</v>
      </c>
      <c r="J121" s="59">
        <v>11</v>
      </c>
      <c r="K121" s="59">
        <f t="shared" si="12"/>
        <v>24</v>
      </c>
      <c r="L121" s="59">
        <f>IF(K121="0","0",LOOKUP(K121,{0,25,30,37,45,52,60},{0,1,2,3,"3.5",4,5}))</f>
        <v>0</v>
      </c>
      <c r="M121" s="65">
        <v>23</v>
      </c>
      <c r="N121" s="59">
        <v>18</v>
      </c>
      <c r="O121" s="59">
        <f t="shared" si="13"/>
        <v>41</v>
      </c>
      <c r="P121" s="59">
        <f>IF(O121="0","0",LOOKUP(O121,{0,33,40,50,60,70,80},{0,1,2,3,"3.5",4,5}))</f>
        <v>2</v>
      </c>
      <c r="Q121" s="62">
        <v>36</v>
      </c>
      <c r="R121" s="62">
        <v>23</v>
      </c>
      <c r="S121" s="59">
        <f t="shared" si="14"/>
        <v>59</v>
      </c>
      <c r="T121" s="59">
        <f>IF(S121="0","0",LOOKUP(S121,{0,33,40,50,60,70,80},{0,1,2,3,"3.5",4,5}))</f>
        <v>3</v>
      </c>
      <c r="U121" s="62">
        <v>31</v>
      </c>
      <c r="V121" s="62">
        <v>20</v>
      </c>
      <c r="W121" s="59">
        <f t="shared" si="15"/>
        <v>51</v>
      </c>
      <c r="X121" s="59">
        <f>IF(W121="0","0",LOOKUP(W121,{0,33,40,50,60,70,80},{0,1,2,3,"3.5",4,5}))</f>
        <v>3</v>
      </c>
      <c r="Y121" s="62">
        <v>40</v>
      </c>
      <c r="Z121" s="62">
        <v>14</v>
      </c>
      <c r="AA121" s="59">
        <f t="shared" si="16"/>
        <v>54</v>
      </c>
      <c r="AB121" s="59">
        <f>IF(AA121="0","0",LOOKUP(AA121,{0,25,30,37,45,52,60},{0,1,2,3,"3.5",4,5}))</f>
        <v>4</v>
      </c>
      <c r="AC121" s="82" t="s">
        <v>79</v>
      </c>
      <c r="AD121" s="82">
        <f>IF(ISBLANK(AB121)," ",IF(AB121="0","0",LOOKUP(AB121,{0,1,2,3,"3.5",4,5},{0,0,0,1,"1.5",2,3})))</f>
        <v>2</v>
      </c>
      <c r="AE121" s="77">
        <f t="shared" si="17"/>
        <v>0</v>
      </c>
      <c r="AF121" s="82" t="str">
        <f t="shared" si="18"/>
        <v>F</v>
      </c>
      <c r="AG121" s="85" t="str">
        <f t="shared" si="19"/>
        <v>Fail</v>
      </c>
      <c r="AH121" s="15"/>
      <c r="AI121" s="33" t="str">
        <f>IF(F121="0","0",LOOKUP(F121,{0,1,2,3,"3.5",4,5},{"F","D","C","B","A-","A","A+"}))</f>
        <v>B</v>
      </c>
      <c r="AJ121" s="33" t="str">
        <f>IF(H121="0","0",LOOKUP(H121,{0,1,2,3,"3.5",4,5},{"F","D","C","B","A-","A","A+"}))</f>
        <v>D</v>
      </c>
      <c r="AK121" s="33" t="str">
        <f>IF(L121="0","0",LOOKUP(L121,{0,1,2,3,"3.5",4,5},{"F","D","C","B","A-","A","A+"}))</f>
        <v>F</v>
      </c>
      <c r="AL121" s="33" t="str">
        <f>IF(P121="0","0",LOOKUP(P121,{0,1,2,3,"3.5",4,5},{"F","D","C","B","A-","A","A+"}))</f>
        <v>C</v>
      </c>
      <c r="AM121" s="33" t="str">
        <f>IF(T121="0","0",LOOKUP(T121,{0,1,2,3,"3.5",4,5},{"F","D","C","B","A-","A","A+"}))</f>
        <v>B</v>
      </c>
      <c r="AN121" s="33" t="str">
        <f>IF(X121="0","0",LOOKUP(X121,{0,1,2,3,"3.5",4,5},{"F","D","C","B","A-","A","A+"}))</f>
        <v>B</v>
      </c>
      <c r="AO121" s="33" t="str">
        <f>IF(AB121="0","0",LOOKUP(AB121,{0,1,2,3,"3.5",4,5},{"F","D","C","B","A-","A","A+"}))</f>
        <v>A</v>
      </c>
      <c r="AP121" s="52">
        <f t="shared" si="10"/>
        <v>324</v>
      </c>
    </row>
    <row r="122" spans="1:42" ht="20.100000000000001" customHeight="1" x14ac:dyDescent="0.25">
      <c r="A122" s="86">
        <v>2122</v>
      </c>
      <c r="B122" s="87" t="s">
        <v>412</v>
      </c>
      <c r="C122" s="62">
        <v>46</v>
      </c>
      <c r="D122" s="62">
        <v>25</v>
      </c>
      <c r="E122" s="59">
        <f t="shared" si="11"/>
        <v>71</v>
      </c>
      <c r="F122" s="59">
        <f>IF(E122="0","0",LOOKUP(E122,{0,33,40,50,60,70,80},{0,1,2,3,"3.5",4,5}))</f>
        <v>4</v>
      </c>
      <c r="G122" s="59">
        <v>65</v>
      </c>
      <c r="H122" s="59" t="str">
        <f>IF(G122="0","0",LOOKUP(G122,{0,33,40,50,60,70,80},{0,1,2,3,"3.5",4,5}))</f>
        <v>3.5</v>
      </c>
      <c r="I122" s="65">
        <v>24</v>
      </c>
      <c r="J122" s="59">
        <v>17</v>
      </c>
      <c r="K122" s="59">
        <f t="shared" si="12"/>
        <v>41</v>
      </c>
      <c r="L122" s="59">
        <f>IF(K122="0","0",LOOKUP(K122,{0,25,30,37,45,52,60},{0,1,2,3,"3.5",4,5}))</f>
        <v>3</v>
      </c>
      <c r="M122" s="65">
        <v>28</v>
      </c>
      <c r="N122" s="59">
        <v>15</v>
      </c>
      <c r="O122" s="59">
        <f t="shared" si="13"/>
        <v>43</v>
      </c>
      <c r="P122" s="59">
        <f>IF(O122="0","0",LOOKUP(O122,{0,33,40,50,60,70,80},{0,1,2,3,"3.5",4,5}))</f>
        <v>2</v>
      </c>
      <c r="Q122" s="62">
        <v>51</v>
      </c>
      <c r="R122" s="62">
        <v>21</v>
      </c>
      <c r="S122" s="59">
        <f t="shared" si="14"/>
        <v>72</v>
      </c>
      <c r="T122" s="59">
        <f>IF(S122="0","0",LOOKUP(S122,{0,33,40,50,60,70,80},{0,1,2,3,"3.5",4,5}))</f>
        <v>4</v>
      </c>
      <c r="U122" s="62">
        <v>41</v>
      </c>
      <c r="V122" s="62">
        <v>27</v>
      </c>
      <c r="W122" s="59">
        <f t="shared" si="15"/>
        <v>68</v>
      </c>
      <c r="X122" s="59" t="str">
        <f>IF(W122="0","0",LOOKUP(W122,{0,33,40,50,60,70,80},{0,1,2,3,"3.5",4,5}))</f>
        <v>3.5</v>
      </c>
      <c r="Y122" s="62">
        <v>29</v>
      </c>
      <c r="Z122" s="62">
        <v>16</v>
      </c>
      <c r="AA122" s="59">
        <f t="shared" si="16"/>
        <v>45</v>
      </c>
      <c r="AB122" s="59" t="str">
        <f>IF(AA122="0","0",LOOKUP(AA122,{0,25,30,37,45,52,60},{0,1,2,3,"3.5",4,5}))</f>
        <v>3.5</v>
      </c>
      <c r="AC122" s="82" t="s">
        <v>79</v>
      </c>
      <c r="AD122" s="82" t="str">
        <f>IF(ISBLANK(AB122)," ",IF(AB122="0","0",LOOKUP(AB122,{0,1,2,3,"3.5",4,5},{0,0,0,1,"1.5",2,3})))</f>
        <v>1.5</v>
      </c>
      <c r="AE122" s="77">
        <f t="shared" si="17"/>
        <v>3.5833333333333335</v>
      </c>
      <c r="AF122" s="82" t="str">
        <f t="shared" si="18"/>
        <v>A-</v>
      </c>
      <c r="AG122" s="85" t="str">
        <f t="shared" si="19"/>
        <v>Good Result</v>
      </c>
      <c r="AH122" s="15"/>
      <c r="AI122" s="33" t="str">
        <f>IF(F122="0","0",LOOKUP(F122,{0,1,2,3,"3.5",4,5},{"F","D","C","B","A-","A","A+"}))</f>
        <v>A</v>
      </c>
      <c r="AJ122" s="33" t="str">
        <f>IF(H122="0","0",LOOKUP(H122,{0,1,2,3,"3.5",4,5},{"F","D","C","B","A-","A","A+"}))</f>
        <v>A-</v>
      </c>
      <c r="AK122" s="33" t="str">
        <f>IF(L122="0","0",LOOKUP(L122,{0,1,2,3,"3.5",4,5},{"F","D","C","B","A-","A","A+"}))</f>
        <v>B</v>
      </c>
      <c r="AL122" s="33" t="str">
        <f>IF(P122="0","0",LOOKUP(P122,{0,1,2,3,"3.5",4,5},{"F","D","C","B","A-","A","A+"}))</f>
        <v>C</v>
      </c>
      <c r="AM122" s="33" t="str">
        <f>IF(T122="0","0",LOOKUP(T122,{0,1,2,3,"3.5",4,5},{"F","D","C","B","A-","A","A+"}))</f>
        <v>A</v>
      </c>
      <c r="AN122" s="33" t="str">
        <f>IF(X122="0","0",LOOKUP(X122,{0,1,2,3,"3.5",4,5},{"F","D","C","B","A-","A","A+"}))</f>
        <v>A-</v>
      </c>
      <c r="AO122" s="33" t="str">
        <f>IF(AB122="0","0",LOOKUP(AB122,{0,1,2,3,"3.5",4,5},{"F","D","C","B","A-","A","A+"}))</f>
        <v>A-</v>
      </c>
      <c r="AP122" s="52">
        <f t="shared" si="10"/>
        <v>405</v>
      </c>
    </row>
    <row r="123" spans="1:42" ht="20.100000000000001" customHeight="1" x14ac:dyDescent="0.25">
      <c r="A123" s="86">
        <v>2123</v>
      </c>
      <c r="B123" s="87" t="s">
        <v>413</v>
      </c>
      <c r="C123" s="62">
        <v>46</v>
      </c>
      <c r="D123" s="62">
        <v>23</v>
      </c>
      <c r="E123" s="59">
        <f t="shared" si="11"/>
        <v>69</v>
      </c>
      <c r="F123" s="59" t="str">
        <f>IF(E123="0","0",LOOKUP(E123,{0,33,40,50,60,70,80},{0,1,2,3,"3.5",4,5}))</f>
        <v>3.5</v>
      </c>
      <c r="G123" s="59">
        <v>52</v>
      </c>
      <c r="H123" s="59">
        <f>IF(G123="0","0",LOOKUP(G123,{0,33,40,50,60,70,80},{0,1,2,3,"3.5",4,5}))</f>
        <v>3</v>
      </c>
      <c r="I123" s="65">
        <v>23</v>
      </c>
      <c r="J123" s="59">
        <v>13</v>
      </c>
      <c r="K123" s="59">
        <f t="shared" si="12"/>
        <v>36</v>
      </c>
      <c r="L123" s="59">
        <f>IF(K123="0","0",LOOKUP(K123,{0,25,30,37,45,52,60},{0,1,2,3,"3.5",4,5}))</f>
        <v>2</v>
      </c>
      <c r="M123" s="65">
        <v>20</v>
      </c>
      <c r="N123" s="59">
        <v>16</v>
      </c>
      <c r="O123" s="59">
        <f t="shared" si="13"/>
        <v>36</v>
      </c>
      <c r="P123" s="59">
        <f>IF(O123="0","0",LOOKUP(O123,{0,33,40,50,60,70,80},{0,1,2,3,"3.5",4,5}))</f>
        <v>1</v>
      </c>
      <c r="Q123" s="62">
        <v>49</v>
      </c>
      <c r="R123" s="62">
        <v>22</v>
      </c>
      <c r="S123" s="59">
        <f t="shared" si="14"/>
        <v>71</v>
      </c>
      <c r="T123" s="59">
        <f>IF(S123="0","0",LOOKUP(S123,{0,33,40,50,60,70,80},{0,1,2,3,"3.5",4,5}))</f>
        <v>4</v>
      </c>
      <c r="U123" s="62">
        <v>43</v>
      </c>
      <c r="V123" s="62">
        <v>20</v>
      </c>
      <c r="W123" s="59">
        <f t="shared" si="15"/>
        <v>63</v>
      </c>
      <c r="X123" s="59" t="str">
        <f>IF(W123="0","0",LOOKUP(W123,{0,33,40,50,60,70,80},{0,1,2,3,"3.5",4,5}))</f>
        <v>3.5</v>
      </c>
      <c r="Y123" s="62">
        <v>31</v>
      </c>
      <c r="Z123" s="62">
        <v>17</v>
      </c>
      <c r="AA123" s="59">
        <f t="shared" si="16"/>
        <v>48</v>
      </c>
      <c r="AB123" s="59" t="str">
        <f>IF(AA123="0","0",LOOKUP(AA123,{0,25,30,37,45,52,60},{0,1,2,3,"3.5",4,5}))</f>
        <v>3.5</v>
      </c>
      <c r="AC123" s="82" t="s">
        <v>79</v>
      </c>
      <c r="AD123" s="82" t="str">
        <f>IF(ISBLANK(AB123)," ",IF(AB123="0","0",LOOKUP(AB123,{0,1,2,3,"3.5",4,5},{0,0,0,1,"1.5",2,3})))</f>
        <v>1.5</v>
      </c>
      <c r="AE123" s="77">
        <f t="shared" si="17"/>
        <v>3.0833333333333335</v>
      </c>
      <c r="AF123" s="82" t="str">
        <f t="shared" si="18"/>
        <v>B</v>
      </c>
      <c r="AG123" s="85" t="str">
        <f t="shared" si="19"/>
        <v>Average Result</v>
      </c>
      <c r="AH123" s="15"/>
      <c r="AI123" s="33" t="str">
        <f>IF(F123="0","0",LOOKUP(F123,{0,1,2,3,"3.5",4,5},{"F","D","C","B","A-","A","A+"}))</f>
        <v>A-</v>
      </c>
      <c r="AJ123" s="33" t="str">
        <f>IF(H123="0","0",LOOKUP(H123,{0,1,2,3,"3.5",4,5},{"F","D","C","B","A-","A","A+"}))</f>
        <v>B</v>
      </c>
      <c r="AK123" s="33" t="str">
        <f>IF(L123="0","0",LOOKUP(L123,{0,1,2,3,"3.5",4,5},{"F","D","C","B","A-","A","A+"}))</f>
        <v>C</v>
      </c>
      <c r="AL123" s="33" t="str">
        <f>IF(P123="0","0",LOOKUP(P123,{0,1,2,3,"3.5",4,5},{"F","D","C","B","A-","A","A+"}))</f>
        <v>D</v>
      </c>
      <c r="AM123" s="33" t="str">
        <f>IF(T123="0","0",LOOKUP(T123,{0,1,2,3,"3.5",4,5},{"F","D","C","B","A-","A","A+"}))</f>
        <v>A</v>
      </c>
      <c r="AN123" s="33" t="str">
        <f>IF(X123="0","0",LOOKUP(X123,{0,1,2,3,"3.5",4,5},{"F","D","C","B","A-","A","A+"}))</f>
        <v>A-</v>
      </c>
      <c r="AO123" s="33" t="str">
        <f>IF(AB123="0","0",LOOKUP(AB123,{0,1,2,3,"3.5",4,5},{"F","D","C","B","A-","A","A+"}))</f>
        <v>A-</v>
      </c>
      <c r="AP123" s="52">
        <f t="shared" si="10"/>
        <v>375</v>
      </c>
    </row>
    <row r="124" spans="1:42" ht="20.100000000000001" customHeight="1" x14ac:dyDescent="0.25">
      <c r="A124" s="86">
        <v>2124</v>
      </c>
      <c r="B124" s="87" t="s">
        <v>414</v>
      </c>
      <c r="C124" s="62">
        <v>34</v>
      </c>
      <c r="D124" s="62">
        <v>13</v>
      </c>
      <c r="E124" s="59">
        <f t="shared" si="11"/>
        <v>47</v>
      </c>
      <c r="F124" s="59">
        <f>IF(E124="0","0",LOOKUP(E124,{0,33,40,50,60,70,80},{0,1,2,3,"3.5",4,5}))</f>
        <v>2</v>
      </c>
      <c r="G124" s="59">
        <v>33</v>
      </c>
      <c r="H124" s="59">
        <f>IF(G124="0","0",LOOKUP(G124,{0,33,40,50,60,70,80},{0,1,2,3,"3.5",4,5}))</f>
        <v>1</v>
      </c>
      <c r="I124" s="65">
        <v>7</v>
      </c>
      <c r="J124" s="59">
        <v>11</v>
      </c>
      <c r="K124" s="59">
        <f t="shared" si="12"/>
        <v>0</v>
      </c>
      <c r="L124" s="59">
        <f>IF(K124="0","0",LOOKUP(K124,{0,25,30,37,45,52,60},{0,1,2,3,"3.5",4,5}))</f>
        <v>0</v>
      </c>
      <c r="M124" s="65">
        <v>22</v>
      </c>
      <c r="N124" s="59">
        <v>11</v>
      </c>
      <c r="O124" s="59">
        <f t="shared" si="13"/>
        <v>33</v>
      </c>
      <c r="P124" s="59">
        <f>IF(O124="0","0",LOOKUP(O124,{0,33,40,50,60,70,80},{0,1,2,3,"3.5",4,5}))</f>
        <v>1</v>
      </c>
      <c r="Q124" s="62">
        <v>0</v>
      </c>
      <c r="R124" s="62">
        <v>0</v>
      </c>
      <c r="S124" s="59">
        <f t="shared" si="14"/>
        <v>0</v>
      </c>
      <c r="T124" s="59">
        <f>IF(S124="0","0",LOOKUP(S124,{0,33,40,50,60,70,80},{0,1,2,3,"3.5",4,5}))</f>
        <v>0</v>
      </c>
      <c r="U124" s="62">
        <v>0</v>
      </c>
      <c r="V124" s="62">
        <v>0</v>
      </c>
      <c r="W124" s="59">
        <f t="shared" si="15"/>
        <v>0</v>
      </c>
      <c r="X124" s="59">
        <f>IF(W124="0","0",LOOKUP(W124,{0,33,40,50,60,70,80},{0,1,2,3,"3.5",4,5}))</f>
        <v>0</v>
      </c>
      <c r="Y124" s="62">
        <v>0</v>
      </c>
      <c r="Z124" s="62">
        <v>0</v>
      </c>
      <c r="AA124" s="59">
        <f t="shared" si="16"/>
        <v>0</v>
      </c>
      <c r="AB124" s="59">
        <f>IF(AA124="0","0",LOOKUP(AA124,{0,25,30,37,45,52,60},{0,1,2,3,"3.5",4,5}))</f>
        <v>0</v>
      </c>
      <c r="AC124" s="82" t="s">
        <v>79</v>
      </c>
      <c r="AD124" s="82">
        <f>IF(ISBLANK(AB124)," ",IF(AB124="0","0",LOOKUP(AB124,{0,1,2,3,"3.5",4,5},{0,0,0,1,"1.5",2,3})))</f>
        <v>0</v>
      </c>
      <c r="AE124" s="77">
        <f t="shared" si="17"/>
        <v>0</v>
      </c>
      <c r="AF124" s="82" t="str">
        <f t="shared" si="18"/>
        <v>F</v>
      </c>
      <c r="AG124" s="85" t="str">
        <f t="shared" si="19"/>
        <v>Fail</v>
      </c>
      <c r="AH124" s="15"/>
      <c r="AI124" s="33" t="str">
        <f>IF(F124="0","0",LOOKUP(F124,{0,1,2,3,"3.5",4,5},{"F","D","C","B","A-","A","A+"}))</f>
        <v>C</v>
      </c>
      <c r="AJ124" s="33" t="str">
        <f>IF(H124="0","0",LOOKUP(H124,{0,1,2,3,"3.5",4,5},{"F","D","C","B","A-","A","A+"}))</f>
        <v>D</v>
      </c>
      <c r="AK124" s="33" t="str">
        <f>IF(L124="0","0",LOOKUP(L124,{0,1,2,3,"3.5",4,5},{"F","D","C","B","A-","A","A+"}))</f>
        <v>F</v>
      </c>
      <c r="AL124" s="33" t="str">
        <f>IF(P124="0","0",LOOKUP(P124,{0,1,2,3,"3.5",4,5},{"F","D","C","B","A-","A","A+"}))</f>
        <v>D</v>
      </c>
      <c r="AM124" s="33" t="str">
        <f>IF(T124="0","0",LOOKUP(T124,{0,1,2,3,"3.5",4,5},{"F","D","C","B","A-","A","A+"}))</f>
        <v>F</v>
      </c>
      <c r="AN124" s="33" t="str">
        <f>IF(X124="0","0",LOOKUP(X124,{0,1,2,3,"3.5",4,5},{"F","D","C","B","A-","A","A+"}))</f>
        <v>F</v>
      </c>
      <c r="AO124" s="33" t="str">
        <f>IF(AB124="0","0",LOOKUP(AB124,{0,1,2,3,"3.5",4,5},{"F","D","C","B","A-","A","A+"}))</f>
        <v>F</v>
      </c>
      <c r="AP124" s="52">
        <f t="shared" si="10"/>
        <v>113</v>
      </c>
    </row>
    <row r="125" spans="1:42" ht="20.100000000000001" customHeight="1" x14ac:dyDescent="0.25">
      <c r="A125" s="86">
        <v>2126</v>
      </c>
      <c r="B125" s="87" t="s">
        <v>415</v>
      </c>
      <c r="C125" s="62">
        <v>41</v>
      </c>
      <c r="D125" s="62">
        <v>21</v>
      </c>
      <c r="E125" s="59">
        <f t="shared" si="11"/>
        <v>62</v>
      </c>
      <c r="F125" s="59" t="str">
        <f>IF(E125="0","0",LOOKUP(E125,{0,33,40,50,60,70,80},{0,1,2,3,"3.5",4,5}))</f>
        <v>3.5</v>
      </c>
      <c r="G125" s="59">
        <v>48</v>
      </c>
      <c r="H125" s="59">
        <f>IF(G125="0","0",LOOKUP(G125,{0,33,40,50,60,70,80},{0,1,2,3,"3.5",4,5}))</f>
        <v>2</v>
      </c>
      <c r="I125" s="65">
        <v>24</v>
      </c>
      <c r="J125" s="59">
        <v>13</v>
      </c>
      <c r="K125" s="59">
        <f t="shared" si="12"/>
        <v>37</v>
      </c>
      <c r="L125" s="59">
        <f>IF(K125="0","0",LOOKUP(K125,{0,25,30,37,45,52,60},{0,1,2,3,"3.5",4,5}))</f>
        <v>3</v>
      </c>
      <c r="M125" s="65">
        <v>33</v>
      </c>
      <c r="N125" s="59">
        <v>15</v>
      </c>
      <c r="O125" s="59">
        <f t="shared" si="13"/>
        <v>48</v>
      </c>
      <c r="P125" s="59">
        <f>IF(O125="0","0",LOOKUP(O125,{0,33,40,50,60,70,80},{0,1,2,3,"3.5",4,5}))</f>
        <v>2</v>
      </c>
      <c r="Q125" s="62">
        <v>42</v>
      </c>
      <c r="R125" s="62">
        <v>15</v>
      </c>
      <c r="S125" s="59">
        <f t="shared" si="14"/>
        <v>57</v>
      </c>
      <c r="T125" s="59">
        <f>IF(S125="0","0",LOOKUP(S125,{0,33,40,50,60,70,80},{0,1,2,3,"3.5",4,5}))</f>
        <v>3</v>
      </c>
      <c r="U125" s="62">
        <v>44</v>
      </c>
      <c r="V125" s="62">
        <v>24</v>
      </c>
      <c r="W125" s="59">
        <f t="shared" si="15"/>
        <v>68</v>
      </c>
      <c r="X125" s="59" t="str">
        <f>IF(W125="0","0",LOOKUP(W125,{0,33,40,50,60,70,80},{0,1,2,3,"3.5",4,5}))</f>
        <v>3.5</v>
      </c>
      <c r="Y125" s="62">
        <v>44</v>
      </c>
      <c r="Z125" s="62">
        <v>19</v>
      </c>
      <c r="AA125" s="59">
        <f t="shared" si="16"/>
        <v>63</v>
      </c>
      <c r="AB125" s="59">
        <f>IF(AA125="0","0",LOOKUP(AA125,{0,25,30,37,45,52,60},{0,1,2,3,"3.5",4,5}))</f>
        <v>5</v>
      </c>
      <c r="AC125" s="82" t="s">
        <v>79</v>
      </c>
      <c r="AD125" s="82">
        <f>IF(ISBLANK(AB125)," ",IF(AB125="0","0",LOOKUP(AB125,{0,1,2,3,"3.5",4,5},{0,0,0,1,"1.5",2,3})))</f>
        <v>3</v>
      </c>
      <c r="AE125" s="77">
        <f t="shared" si="17"/>
        <v>3.3333333333333335</v>
      </c>
      <c r="AF125" s="82" t="str">
        <f t="shared" si="18"/>
        <v>B</v>
      </c>
      <c r="AG125" s="85" t="str">
        <f t="shared" si="19"/>
        <v>Average Result</v>
      </c>
      <c r="AH125" s="15"/>
      <c r="AI125" s="33" t="str">
        <f>IF(F125="0","0",LOOKUP(F125,{0,1,2,3,"3.5",4,5},{"F","D","C","B","A-","A","A+"}))</f>
        <v>A-</v>
      </c>
      <c r="AJ125" s="33" t="str">
        <f>IF(H125="0","0",LOOKUP(H125,{0,1,2,3,"3.5",4,5},{"F","D","C","B","A-","A","A+"}))</f>
        <v>C</v>
      </c>
      <c r="AK125" s="33" t="str">
        <f>IF(L125="0","0",LOOKUP(L125,{0,1,2,3,"3.5",4,5},{"F","D","C","B","A-","A","A+"}))</f>
        <v>B</v>
      </c>
      <c r="AL125" s="33" t="str">
        <f>IF(P125="0","0",LOOKUP(P125,{0,1,2,3,"3.5",4,5},{"F","D","C","B","A-","A","A+"}))</f>
        <v>C</v>
      </c>
      <c r="AM125" s="33" t="str">
        <f>IF(T125="0","0",LOOKUP(T125,{0,1,2,3,"3.5",4,5},{"F","D","C","B","A-","A","A+"}))</f>
        <v>B</v>
      </c>
      <c r="AN125" s="33" t="str">
        <f>IF(X125="0","0",LOOKUP(X125,{0,1,2,3,"3.5",4,5},{"F","D","C","B","A-","A","A+"}))</f>
        <v>A-</v>
      </c>
      <c r="AO125" s="33" t="str">
        <f>IF(AB125="0","0",LOOKUP(AB125,{0,1,2,3,"3.5",4,5},{"F","D","C","B","A-","A","A+"}))</f>
        <v>A+</v>
      </c>
      <c r="AP125" s="52">
        <f t="shared" si="10"/>
        <v>383</v>
      </c>
    </row>
    <row r="126" spans="1:42" ht="20.100000000000001" customHeight="1" x14ac:dyDescent="0.25">
      <c r="A126" s="86">
        <v>2127</v>
      </c>
      <c r="B126" s="87" t="s">
        <v>416</v>
      </c>
      <c r="C126" s="62">
        <v>40</v>
      </c>
      <c r="D126" s="62">
        <v>18</v>
      </c>
      <c r="E126" s="59">
        <f t="shared" si="11"/>
        <v>58</v>
      </c>
      <c r="F126" s="59">
        <f>IF(E126="0","0",LOOKUP(E126,{0,33,40,50,60,70,80},{0,1,2,3,"3.5",4,5}))</f>
        <v>3</v>
      </c>
      <c r="G126" s="59">
        <v>45</v>
      </c>
      <c r="H126" s="59">
        <f>IF(G126="0","0",LOOKUP(G126,{0,33,40,50,60,70,80},{0,1,2,3,"3.5",4,5}))</f>
        <v>2</v>
      </c>
      <c r="I126" s="65">
        <v>22</v>
      </c>
      <c r="J126" s="59">
        <v>19</v>
      </c>
      <c r="K126" s="59">
        <f t="shared" si="12"/>
        <v>41</v>
      </c>
      <c r="L126" s="59">
        <f>IF(K126="0","0",LOOKUP(K126,{0,25,30,37,45,52,60},{0,1,2,3,"3.5",4,5}))</f>
        <v>3</v>
      </c>
      <c r="M126" s="65">
        <v>18</v>
      </c>
      <c r="N126" s="59">
        <v>11</v>
      </c>
      <c r="O126" s="59">
        <f t="shared" si="13"/>
        <v>0</v>
      </c>
      <c r="P126" s="59">
        <f>IF(O126="0","0",LOOKUP(O126,{0,33,40,50,60,70,80},{0,1,2,3,"3.5",4,5}))</f>
        <v>0</v>
      </c>
      <c r="Q126" s="62">
        <v>0</v>
      </c>
      <c r="R126" s="62">
        <v>0</v>
      </c>
      <c r="S126" s="59">
        <f t="shared" si="14"/>
        <v>0</v>
      </c>
      <c r="T126" s="59">
        <f>IF(S126="0","0",LOOKUP(S126,{0,33,40,50,60,70,80},{0,1,2,3,"3.5",4,5}))</f>
        <v>0</v>
      </c>
      <c r="U126" s="62">
        <v>20</v>
      </c>
      <c r="V126" s="62">
        <v>17</v>
      </c>
      <c r="W126" s="59">
        <f t="shared" si="15"/>
        <v>37</v>
      </c>
      <c r="X126" s="59">
        <f>IF(W126="0","0",LOOKUP(W126,{0,33,40,50,60,70,80},{0,1,2,3,"3.5",4,5}))</f>
        <v>1</v>
      </c>
      <c r="Y126" s="62">
        <v>25</v>
      </c>
      <c r="Z126" s="62">
        <v>16</v>
      </c>
      <c r="AA126" s="59">
        <f t="shared" si="16"/>
        <v>41</v>
      </c>
      <c r="AB126" s="59">
        <f>IF(AA126="0","0",LOOKUP(AA126,{0,25,30,37,45,52,60},{0,1,2,3,"3.5",4,5}))</f>
        <v>3</v>
      </c>
      <c r="AC126" s="82" t="s">
        <v>79</v>
      </c>
      <c r="AD126" s="82">
        <f>IF(ISBLANK(AB126)," ",IF(AB126="0","0",LOOKUP(AB126,{0,1,2,3,"3.5",4,5},{0,0,0,1,"1.5",2,3})))</f>
        <v>1</v>
      </c>
      <c r="AE126" s="77">
        <f t="shared" si="17"/>
        <v>0</v>
      </c>
      <c r="AF126" s="82" t="str">
        <f t="shared" si="18"/>
        <v>F</v>
      </c>
      <c r="AG126" s="85" t="str">
        <f t="shared" si="19"/>
        <v>Fail</v>
      </c>
      <c r="AH126" s="15"/>
      <c r="AI126" s="33" t="str">
        <f>IF(F126="0","0",LOOKUP(F126,{0,1,2,3,"3.5",4,5},{"F","D","C","B","A-","A","A+"}))</f>
        <v>B</v>
      </c>
      <c r="AJ126" s="33" t="str">
        <f>IF(H126="0","0",LOOKUP(H126,{0,1,2,3,"3.5",4,5},{"F","D","C","B","A-","A","A+"}))</f>
        <v>C</v>
      </c>
      <c r="AK126" s="33" t="str">
        <f>IF(L126="0","0",LOOKUP(L126,{0,1,2,3,"3.5",4,5},{"F","D","C","B","A-","A","A+"}))</f>
        <v>B</v>
      </c>
      <c r="AL126" s="33" t="str">
        <f>IF(P126="0","0",LOOKUP(P126,{0,1,2,3,"3.5",4,5},{"F","D","C","B","A-","A","A+"}))</f>
        <v>F</v>
      </c>
      <c r="AM126" s="33" t="str">
        <f>IF(T126="0","0",LOOKUP(T126,{0,1,2,3,"3.5",4,5},{"F","D","C","B","A-","A","A+"}))</f>
        <v>F</v>
      </c>
      <c r="AN126" s="33" t="str">
        <f>IF(X126="0","0",LOOKUP(X126,{0,1,2,3,"3.5",4,5},{"F","D","C","B","A-","A","A+"}))</f>
        <v>D</v>
      </c>
      <c r="AO126" s="33" t="str">
        <f>IF(AB126="0","0",LOOKUP(AB126,{0,1,2,3,"3.5",4,5},{"F","D","C","B","A-","A","A+"}))</f>
        <v>B</v>
      </c>
      <c r="AP126" s="52">
        <f t="shared" si="10"/>
        <v>222</v>
      </c>
    </row>
    <row r="127" spans="1:42" ht="20.100000000000001" customHeight="1" x14ac:dyDescent="0.25">
      <c r="A127" s="86">
        <v>2128</v>
      </c>
      <c r="B127" s="87" t="s">
        <v>417</v>
      </c>
      <c r="C127" s="62">
        <v>28</v>
      </c>
      <c r="D127" s="62">
        <v>17</v>
      </c>
      <c r="E127" s="59">
        <f t="shared" si="11"/>
        <v>45</v>
      </c>
      <c r="F127" s="59">
        <f>IF(E127="0","0",LOOKUP(E127,{0,33,40,50,60,70,80},{0,1,2,3,"3.5",4,5}))</f>
        <v>2</v>
      </c>
      <c r="G127" s="59">
        <v>54</v>
      </c>
      <c r="H127" s="59">
        <f>IF(G127="0","0",LOOKUP(G127,{0,33,40,50,60,70,80},{0,1,2,3,"3.5",4,5}))</f>
        <v>3</v>
      </c>
      <c r="I127" s="65">
        <v>8</v>
      </c>
      <c r="J127" s="59">
        <v>12</v>
      </c>
      <c r="K127" s="59">
        <f t="shared" si="12"/>
        <v>0</v>
      </c>
      <c r="L127" s="59">
        <f>IF(K127="0","0",LOOKUP(K127,{0,25,30,37,45,52,60},{0,1,2,3,"3.5",4,5}))</f>
        <v>0</v>
      </c>
      <c r="M127" s="65">
        <v>12</v>
      </c>
      <c r="N127" s="59">
        <v>15</v>
      </c>
      <c r="O127" s="59">
        <f t="shared" si="13"/>
        <v>0</v>
      </c>
      <c r="P127" s="59">
        <f>IF(O127="0","0",LOOKUP(O127,{0,33,40,50,60,70,80},{0,1,2,3,"3.5",4,5}))</f>
        <v>0</v>
      </c>
      <c r="Q127" s="62">
        <v>13</v>
      </c>
      <c r="R127" s="62">
        <v>10</v>
      </c>
      <c r="S127" s="59">
        <f t="shared" si="14"/>
        <v>0</v>
      </c>
      <c r="T127" s="59">
        <f>IF(S127="0","0",LOOKUP(S127,{0,33,40,50,60,70,80},{0,1,2,3,"3.5",4,5}))</f>
        <v>0</v>
      </c>
      <c r="U127" s="62">
        <v>14</v>
      </c>
      <c r="V127" s="62">
        <v>15</v>
      </c>
      <c r="W127" s="59">
        <f t="shared" si="15"/>
        <v>0</v>
      </c>
      <c r="X127" s="59">
        <f>IF(W127="0","0",LOOKUP(W127,{0,33,40,50,60,70,80},{0,1,2,3,"3.5",4,5}))</f>
        <v>0</v>
      </c>
      <c r="Y127" s="62">
        <v>8</v>
      </c>
      <c r="Z127" s="62">
        <v>9</v>
      </c>
      <c r="AA127" s="59">
        <f t="shared" si="16"/>
        <v>0</v>
      </c>
      <c r="AB127" s="59">
        <f>IF(AA127="0","0",LOOKUP(AA127,{0,25,30,37,45,52,60},{0,1,2,3,"3.5",4,5}))</f>
        <v>0</v>
      </c>
      <c r="AC127" s="82" t="s">
        <v>79</v>
      </c>
      <c r="AD127" s="82">
        <f>IF(ISBLANK(AB127)," ",IF(AB127="0","0",LOOKUP(AB127,{0,1,2,3,"3.5",4,5},{0,0,0,1,"1.5",2,3})))</f>
        <v>0</v>
      </c>
      <c r="AE127" s="77">
        <f t="shared" si="17"/>
        <v>0</v>
      </c>
      <c r="AF127" s="82" t="str">
        <f t="shared" si="18"/>
        <v>F</v>
      </c>
      <c r="AG127" s="85" t="str">
        <f t="shared" si="19"/>
        <v>Fail</v>
      </c>
      <c r="AH127" s="15"/>
      <c r="AI127" s="33" t="str">
        <f>IF(F127="0","0",LOOKUP(F127,{0,1,2,3,"3.5",4,5},{"F","D","C","B","A-","A","A+"}))</f>
        <v>C</v>
      </c>
      <c r="AJ127" s="33" t="str">
        <f>IF(H127="0","0",LOOKUP(H127,{0,1,2,3,"3.5",4,5},{"F","D","C","B","A-","A","A+"}))</f>
        <v>B</v>
      </c>
      <c r="AK127" s="33" t="str">
        <f>IF(L127="0","0",LOOKUP(L127,{0,1,2,3,"3.5",4,5},{"F","D","C","B","A-","A","A+"}))</f>
        <v>F</v>
      </c>
      <c r="AL127" s="33" t="str">
        <f>IF(P127="0","0",LOOKUP(P127,{0,1,2,3,"3.5",4,5},{"F","D","C","B","A-","A","A+"}))</f>
        <v>F</v>
      </c>
      <c r="AM127" s="33" t="str">
        <f>IF(T127="0","0",LOOKUP(T127,{0,1,2,3,"3.5",4,5},{"F","D","C","B","A-","A","A+"}))</f>
        <v>F</v>
      </c>
      <c r="AN127" s="33" t="str">
        <f>IF(X127="0","0",LOOKUP(X127,{0,1,2,3,"3.5",4,5},{"F","D","C","B","A-","A","A+"}))</f>
        <v>F</v>
      </c>
      <c r="AO127" s="33" t="str">
        <f>IF(AB127="0","0",LOOKUP(AB127,{0,1,2,3,"3.5",4,5},{"F","D","C","B","A-","A","A+"}))</f>
        <v>F</v>
      </c>
      <c r="AP127" s="52">
        <f t="shared" si="10"/>
        <v>99</v>
      </c>
    </row>
    <row r="128" spans="1:42" ht="20.100000000000001" customHeight="1" x14ac:dyDescent="0.25">
      <c r="A128" s="86">
        <v>2129</v>
      </c>
      <c r="B128" s="87" t="s">
        <v>418</v>
      </c>
      <c r="C128" s="62">
        <v>17</v>
      </c>
      <c r="D128" s="62">
        <v>12</v>
      </c>
      <c r="E128" s="59">
        <f t="shared" si="11"/>
        <v>0</v>
      </c>
      <c r="F128" s="59">
        <f>IF(E128="0","0",LOOKUP(E128,{0,33,40,50,60,70,80},{0,1,2,3,"3.5",4,5}))</f>
        <v>0</v>
      </c>
      <c r="G128" s="59">
        <v>22</v>
      </c>
      <c r="H128" s="59">
        <f>IF(G128="0","0",LOOKUP(G128,{0,33,40,50,60,70,80},{0,1,2,3,"3.5",4,5}))</f>
        <v>0</v>
      </c>
      <c r="I128" s="65">
        <v>12</v>
      </c>
      <c r="J128" s="59">
        <v>9</v>
      </c>
      <c r="K128" s="59">
        <f t="shared" si="12"/>
        <v>0</v>
      </c>
      <c r="L128" s="59">
        <f>IF(K128="0","0",LOOKUP(K128,{0,25,30,37,45,52,60},{0,1,2,3,"3.5",4,5}))</f>
        <v>0</v>
      </c>
      <c r="M128" s="65">
        <v>17</v>
      </c>
      <c r="N128" s="59">
        <v>14</v>
      </c>
      <c r="O128" s="59">
        <f t="shared" si="13"/>
        <v>0</v>
      </c>
      <c r="P128" s="59">
        <f>IF(O128="0","0",LOOKUP(O128,{0,33,40,50,60,70,80},{0,1,2,3,"3.5",4,5}))</f>
        <v>0</v>
      </c>
      <c r="Q128" s="62">
        <v>23</v>
      </c>
      <c r="R128" s="62">
        <v>7</v>
      </c>
      <c r="S128" s="59">
        <f t="shared" si="14"/>
        <v>0</v>
      </c>
      <c r="T128" s="59">
        <f>IF(S128="0","0",LOOKUP(S128,{0,33,40,50,60,70,80},{0,1,2,3,"3.5",4,5}))</f>
        <v>0</v>
      </c>
      <c r="U128" s="62">
        <v>25</v>
      </c>
      <c r="V128" s="62">
        <v>10</v>
      </c>
      <c r="W128" s="59">
        <f t="shared" si="15"/>
        <v>35</v>
      </c>
      <c r="X128" s="59">
        <f>IF(W128="0","0",LOOKUP(W128,{0,33,40,50,60,70,80},{0,1,2,3,"3.5",4,5}))</f>
        <v>1</v>
      </c>
      <c r="Y128" s="62">
        <v>28</v>
      </c>
      <c r="Z128" s="62">
        <v>8</v>
      </c>
      <c r="AA128" s="59">
        <f t="shared" si="16"/>
        <v>36</v>
      </c>
      <c r="AB128" s="59">
        <f>IF(AA128="0","0",LOOKUP(AA128,{0,25,30,37,45,52,60},{0,1,2,3,"3.5",4,5}))</f>
        <v>2</v>
      </c>
      <c r="AC128" s="82" t="s">
        <v>79</v>
      </c>
      <c r="AD128" s="82">
        <f>IF(ISBLANK(AB128)," ",IF(AB128="0","0",LOOKUP(AB128,{0,1,2,3,"3.5",4,5},{0,0,0,1,"1.5",2,3})))</f>
        <v>0</v>
      </c>
      <c r="AE128" s="77">
        <f t="shared" si="17"/>
        <v>0</v>
      </c>
      <c r="AF128" s="82" t="str">
        <f t="shared" si="18"/>
        <v>F</v>
      </c>
      <c r="AG128" s="85" t="str">
        <f t="shared" si="19"/>
        <v>Fail</v>
      </c>
      <c r="AH128" s="15"/>
      <c r="AI128" s="33" t="str">
        <f>IF(F128="0","0",LOOKUP(F128,{0,1,2,3,"3.5",4,5},{"F","D","C","B","A-","A","A+"}))</f>
        <v>F</v>
      </c>
      <c r="AJ128" s="33" t="str">
        <f>IF(H128="0","0",LOOKUP(H128,{0,1,2,3,"3.5",4,5},{"F","D","C","B","A-","A","A+"}))</f>
        <v>F</v>
      </c>
      <c r="AK128" s="33" t="str">
        <f>IF(L128="0","0",LOOKUP(L128,{0,1,2,3,"3.5",4,5},{"F","D","C","B","A-","A","A+"}))</f>
        <v>F</v>
      </c>
      <c r="AL128" s="33" t="str">
        <f>IF(P128="0","0",LOOKUP(P128,{0,1,2,3,"3.5",4,5},{"F","D","C","B","A-","A","A+"}))</f>
        <v>F</v>
      </c>
      <c r="AM128" s="33" t="str">
        <f>IF(T128="0","0",LOOKUP(T128,{0,1,2,3,"3.5",4,5},{"F","D","C","B","A-","A","A+"}))</f>
        <v>F</v>
      </c>
      <c r="AN128" s="33" t="str">
        <f>IF(X128="0","0",LOOKUP(X128,{0,1,2,3,"3.5",4,5},{"F","D","C","B","A-","A","A+"}))</f>
        <v>D</v>
      </c>
      <c r="AO128" s="33" t="str">
        <f>IF(AB128="0","0",LOOKUP(AB128,{0,1,2,3,"3.5",4,5},{"F","D","C","B","A-","A","A+"}))</f>
        <v>C</v>
      </c>
      <c r="AP128" s="52">
        <f t="shared" si="10"/>
        <v>93</v>
      </c>
    </row>
    <row r="129" spans="1:42" ht="20.100000000000001" customHeight="1" x14ac:dyDescent="0.25">
      <c r="A129" s="86">
        <v>2130</v>
      </c>
      <c r="B129" s="87" t="s">
        <v>419</v>
      </c>
      <c r="C129" s="62">
        <v>42</v>
      </c>
      <c r="D129" s="62">
        <v>20</v>
      </c>
      <c r="E129" s="59">
        <f t="shared" si="11"/>
        <v>62</v>
      </c>
      <c r="F129" s="59" t="str">
        <f>IF(E129="0","0",LOOKUP(E129,{0,33,40,50,60,70,80},{0,1,2,3,"3.5",4,5}))</f>
        <v>3.5</v>
      </c>
      <c r="G129" s="59">
        <v>42</v>
      </c>
      <c r="H129" s="59">
        <f>IF(G129="0","0",LOOKUP(G129,{0,33,40,50,60,70,80},{0,1,2,3,"3.5",4,5}))</f>
        <v>2</v>
      </c>
      <c r="I129" s="65">
        <v>21</v>
      </c>
      <c r="J129" s="59">
        <v>17</v>
      </c>
      <c r="K129" s="59">
        <f t="shared" si="12"/>
        <v>38</v>
      </c>
      <c r="L129" s="59">
        <f>IF(K129="0","0",LOOKUP(K129,{0,25,30,37,45,52,60},{0,1,2,3,"3.5",4,5}))</f>
        <v>3</v>
      </c>
      <c r="M129" s="65">
        <v>19</v>
      </c>
      <c r="N129" s="59">
        <v>16</v>
      </c>
      <c r="O129" s="59">
        <f t="shared" si="13"/>
        <v>35</v>
      </c>
      <c r="P129" s="59">
        <f>IF(O129="0","0",LOOKUP(O129,{0,33,40,50,60,70,80},{0,1,2,3,"3.5",4,5}))</f>
        <v>1</v>
      </c>
      <c r="Q129" s="62">
        <v>27</v>
      </c>
      <c r="R129" s="62">
        <v>16</v>
      </c>
      <c r="S129" s="59">
        <f t="shared" si="14"/>
        <v>43</v>
      </c>
      <c r="T129" s="59">
        <f>IF(S129="0","0",LOOKUP(S129,{0,33,40,50,60,70,80},{0,1,2,3,"3.5",4,5}))</f>
        <v>2</v>
      </c>
      <c r="U129" s="62">
        <v>27</v>
      </c>
      <c r="V129" s="62">
        <v>20</v>
      </c>
      <c r="W129" s="59">
        <f t="shared" si="15"/>
        <v>47</v>
      </c>
      <c r="X129" s="59">
        <f>IF(W129="0","0",LOOKUP(W129,{0,33,40,50,60,70,80},{0,1,2,3,"3.5",4,5}))</f>
        <v>2</v>
      </c>
      <c r="Y129" s="62">
        <v>29</v>
      </c>
      <c r="Z129" s="62">
        <v>20</v>
      </c>
      <c r="AA129" s="59">
        <f t="shared" si="16"/>
        <v>49</v>
      </c>
      <c r="AB129" s="59" t="str">
        <f>IF(AA129="0","0",LOOKUP(AA129,{0,25,30,37,45,52,60},{0,1,2,3,"3.5",4,5}))</f>
        <v>3.5</v>
      </c>
      <c r="AC129" s="82" t="s">
        <v>79</v>
      </c>
      <c r="AD129" s="82" t="str">
        <f>IF(ISBLANK(AB129)," ",IF(AB129="0","0",LOOKUP(AB129,{0,1,2,3,"3.5",4,5},{0,0,0,1,"1.5",2,3})))</f>
        <v>1.5</v>
      </c>
      <c r="AE129" s="77">
        <f t="shared" si="17"/>
        <v>2.5</v>
      </c>
      <c r="AF129" s="82" t="str">
        <f t="shared" si="18"/>
        <v>C</v>
      </c>
      <c r="AG129" s="85" t="str">
        <f t="shared" si="19"/>
        <v>Bellow Average Result</v>
      </c>
      <c r="AH129" s="15"/>
      <c r="AI129" s="33" t="str">
        <f>IF(F129="0","0",LOOKUP(F129,{0,1,2,3,"3.5",4,5},{"F","D","C","B","A-","A","A+"}))</f>
        <v>A-</v>
      </c>
      <c r="AJ129" s="33" t="str">
        <f>IF(H129="0","0",LOOKUP(H129,{0,1,2,3,"3.5",4,5},{"F","D","C","B","A-","A","A+"}))</f>
        <v>C</v>
      </c>
      <c r="AK129" s="33" t="str">
        <f>IF(L129="0","0",LOOKUP(L129,{0,1,2,3,"3.5",4,5},{"F","D","C","B","A-","A","A+"}))</f>
        <v>B</v>
      </c>
      <c r="AL129" s="33" t="str">
        <f>IF(P129="0","0",LOOKUP(P129,{0,1,2,3,"3.5",4,5},{"F","D","C","B","A-","A","A+"}))</f>
        <v>D</v>
      </c>
      <c r="AM129" s="33" t="str">
        <f>IF(T129="0","0",LOOKUP(T129,{0,1,2,3,"3.5",4,5},{"F","D","C","B","A-","A","A+"}))</f>
        <v>C</v>
      </c>
      <c r="AN129" s="33" t="str">
        <f>IF(X129="0","0",LOOKUP(X129,{0,1,2,3,"3.5",4,5},{"F","D","C","B","A-","A","A+"}))</f>
        <v>C</v>
      </c>
      <c r="AO129" s="33" t="str">
        <f>IF(AB129="0","0",LOOKUP(AB129,{0,1,2,3,"3.5",4,5},{"F","D","C","B","A-","A","A+"}))</f>
        <v>A-</v>
      </c>
      <c r="AP129" s="52">
        <f t="shared" si="10"/>
        <v>316</v>
      </c>
    </row>
    <row r="130" spans="1:42" ht="20.100000000000001" customHeight="1" x14ac:dyDescent="0.25">
      <c r="A130" s="86">
        <v>2131</v>
      </c>
      <c r="B130" s="87" t="s">
        <v>420</v>
      </c>
      <c r="C130" s="62">
        <v>38</v>
      </c>
      <c r="D130" s="62">
        <v>22</v>
      </c>
      <c r="E130" s="59">
        <f t="shared" si="11"/>
        <v>60</v>
      </c>
      <c r="F130" s="59" t="str">
        <f>IF(E130="0","0",LOOKUP(E130,{0,33,40,50,60,70,80},{0,1,2,3,"3.5",4,5}))</f>
        <v>3.5</v>
      </c>
      <c r="G130" s="59">
        <v>62</v>
      </c>
      <c r="H130" s="59" t="str">
        <f>IF(G130="0","0",LOOKUP(G130,{0,33,40,50,60,70,80},{0,1,2,3,"3.5",4,5}))</f>
        <v>3.5</v>
      </c>
      <c r="I130" s="65">
        <v>24</v>
      </c>
      <c r="J130" s="59">
        <v>19</v>
      </c>
      <c r="K130" s="59">
        <f t="shared" si="12"/>
        <v>43</v>
      </c>
      <c r="L130" s="59">
        <f>IF(K130="0","0",LOOKUP(K130,{0,25,30,37,45,52,60},{0,1,2,3,"3.5",4,5}))</f>
        <v>3</v>
      </c>
      <c r="M130" s="65">
        <v>23</v>
      </c>
      <c r="N130" s="59">
        <v>10</v>
      </c>
      <c r="O130" s="59">
        <f t="shared" si="13"/>
        <v>33</v>
      </c>
      <c r="P130" s="59">
        <f>IF(O130="0","0",LOOKUP(O130,{0,33,40,50,60,70,80},{0,1,2,3,"3.5",4,5}))</f>
        <v>1</v>
      </c>
      <c r="Q130" s="62">
        <v>43</v>
      </c>
      <c r="R130" s="62">
        <v>18</v>
      </c>
      <c r="S130" s="59">
        <f t="shared" si="14"/>
        <v>61</v>
      </c>
      <c r="T130" s="59" t="str">
        <f>IF(S130="0","0",LOOKUP(S130,{0,33,40,50,60,70,80},{0,1,2,3,"3.5",4,5}))</f>
        <v>3.5</v>
      </c>
      <c r="U130" s="62">
        <v>27</v>
      </c>
      <c r="V130" s="62">
        <v>17</v>
      </c>
      <c r="W130" s="59">
        <f t="shared" si="15"/>
        <v>44</v>
      </c>
      <c r="X130" s="59">
        <f>IF(W130="0","0",LOOKUP(W130,{0,33,40,50,60,70,80},{0,1,2,3,"3.5",4,5}))</f>
        <v>2</v>
      </c>
      <c r="Y130" s="62">
        <v>23</v>
      </c>
      <c r="Z130" s="62">
        <v>14</v>
      </c>
      <c r="AA130" s="59">
        <f t="shared" si="16"/>
        <v>37</v>
      </c>
      <c r="AB130" s="59">
        <f>IF(AA130="0","0",LOOKUP(AA130,{0,25,30,37,45,52,60},{0,1,2,3,"3.5",4,5}))</f>
        <v>3</v>
      </c>
      <c r="AC130" s="82" t="s">
        <v>79</v>
      </c>
      <c r="AD130" s="82">
        <f>IF(ISBLANK(AB130)," ",IF(AB130="0","0",LOOKUP(AB130,{0,1,2,3,"3.5",4,5},{0,0,0,1,"1.5",2,3})))</f>
        <v>1</v>
      </c>
      <c r="AE130" s="77">
        <f t="shared" si="17"/>
        <v>2.9166666666666665</v>
      </c>
      <c r="AF130" s="82" t="str">
        <f t="shared" si="18"/>
        <v>C</v>
      </c>
      <c r="AG130" s="85" t="str">
        <f t="shared" si="19"/>
        <v>Bellow Average Result</v>
      </c>
      <c r="AH130" s="15"/>
      <c r="AI130" s="33" t="str">
        <f>IF(F130="0","0",LOOKUP(F130,{0,1,2,3,"3.5",4,5},{"F","D","C","B","A-","A","A+"}))</f>
        <v>A-</v>
      </c>
      <c r="AJ130" s="33" t="str">
        <f>IF(H130="0","0",LOOKUP(H130,{0,1,2,3,"3.5",4,5},{"F","D","C","B","A-","A","A+"}))</f>
        <v>A-</v>
      </c>
      <c r="AK130" s="33" t="str">
        <f>IF(L130="0","0",LOOKUP(L130,{0,1,2,3,"3.5",4,5},{"F","D","C","B","A-","A","A+"}))</f>
        <v>B</v>
      </c>
      <c r="AL130" s="33" t="str">
        <f>IF(P130="0","0",LOOKUP(P130,{0,1,2,3,"3.5",4,5},{"F","D","C","B","A-","A","A+"}))</f>
        <v>D</v>
      </c>
      <c r="AM130" s="33" t="str">
        <f>IF(T130="0","0",LOOKUP(T130,{0,1,2,3,"3.5",4,5},{"F","D","C","B","A-","A","A+"}))</f>
        <v>A-</v>
      </c>
      <c r="AN130" s="33" t="str">
        <f>IF(X130="0","0",LOOKUP(X130,{0,1,2,3,"3.5",4,5},{"F","D","C","B","A-","A","A+"}))</f>
        <v>C</v>
      </c>
      <c r="AO130" s="33" t="str">
        <f>IF(AB130="0","0",LOOKUP(AB130,{0,1,2,3,"3.5",4,5},{"F","D","C","B","A-","A","A+"}))</f>
        <v>B</v>
      </c>
      <c r="AP130" s="52">
        <f t="shared" si="10"/>
        <v>340</v>
      </c>
    </row>
    <row r="131" spans="1:42" ht="20.100000000000001" customHeight="1" x14ac:dyDescent="0.25">
      <c r="A131" s="86">
        <v>2132</v>
      </c>
      <c r="B131" s="87" t="s">
        <v>421</v>
      </c>
      <c r="C131" s="62">
        <v>46</v>
      </c>
      <c r="D131" s="62">
        <v>23</v>
      </c>
      <c r="E131" s="59">
        <f t="shared" si="11"/>
        <v>69</v>
      </c>
      <c r="F131" s="59" t="str">
        <f>IF(E131="0","0",LOOKUP(E131,{0,33,40,50,60,70,80},{0,1,2,3,"3.5",4,5}))</f>
        <v>3.5</v>
      </c>
      <c r="G131" s="59">
        <v>66</v>
      </c>
      <c r="H131" s="59" t="str">
        <f>IF(G131="0","0",LOOKUP(G131,{0,33,40,50,60,70,80},{0,1,2,3,"3.5",4,5}))</f>
        <v>3.5</v>
      </c>
      <c r="I131" s="65">
        <v>17</v>
      </c>
      <c r="J131" s="59">
        <v>22</v>
      </c>
      <c r="K131" s="59">
        <f t="shared" si="12"/>
        <v>39</v>
      </c>
      <c r="L131" s="59">
        <f>IF(K131="0","0",LOOKUP(K131,{0,25,30,37,45,52,60},{0,1,2,3,"3.5",4,5}))</f>
        <v>3</v>
      </c>
      <c r="M131" s="65">
        <v>33</v>
      </c>
      <c r="N131" s="59">
        <v>12</v>
      </c>
      <c r="O131" s="59">
        <f t="shared" si="13"/>
        <v>45</v>
      </c>
      <c r="P131" s="59">
        <f>IF(O131="0","0",LOOKUP(O131,{0,33,40,50,60,70,80},{0,1,2,3,"3.5",4,5}))</f>
        <v>2</v>
      </c>
      <c r="Q131" s="62">
        <v>46</v>
      </c>
      <c r="R131" s="62">
        <v>17</v>
      </c>
      <c r="S131" s="59">
        <f t="shared" si="14"/>
        <v>63</v>
      </c>
      <c r="T131" s="59" t="str">
        <f>IF(S131="0","0",LOOKUP(S131,{0,33,40,50,60,70,80},{0,1,2,3,"3.5",4,5}))</f>
        <v>3.5</v>
      </c>
      <c r="U131" s="62">
        <v>32</v>
      </c>
      <c r="V131" s="62">
        <v>17</v>
      </c>
      <c r="W131" s="59">
        <f t="shared" si="15"/>
        <v>49</v>
      </c>
      <c r="X131" s="59">
        <f>IF(W131="0","0",LOOKUP(W131,{0,33,40,50,60,70,80},{0,1,2,3,"3.5",4,5}))</f>
        <v>2</v>
      </c>
      <c r="Y131" s="62">
        <v>26</v>
      </c>
      <c r="Z131" s="62">
        <v>13</v>
      </c>
      <c r="AA131" s="59">
        <f t="shared" si="16"/>
        <v>39</v>
      </c>
      <c r="AB131" s="59">
        <f>IF(AA131="0","0",LOOKUP(AA131,{0,25,30,37,45,52,60},{0,1,2,3,"3.5",4,5}))</f>
        <v>3</v>
      </c>
      <c r="AC131" s="82" t="s">
        <v>79</v>
      </c>
      <c r="AD131" s="82">
        <f>IF(ISBLANK(AB131)," ",IF(AB131="0","0",LOOKUP(AB131,{0,1,2,3,"3.5",4,5},{0,0,0,1,"1.5",2,3})))</f>
        <v>1</v>
      </c>
      <c r="AE131" s="77">
        <f t="shared" si="17"/>
        <v>3.0833333333333335</v>
      </c>
      <c r="AF131" s="82" t="str">
        <f t="shared" si="18"/>
        <v>B</v>
      </c>
      <c r="AG131" s="85" t="str">
        <f t="shared" si="19"/>
        <v>Average Result</v>
      </c>
      <c r="AH131" s="15"/>
      <c r="AI131" s="33" t="str">
        <f>IF(F131="0","0",LOOKUP(F131,{0,1,2,3,"3.5",4,5},{"F","D","C","B","A-","A","A+"}))</f>
        <v>A-</v>
      </c>
      <c r="AJ131" s="33" t="str">
        <f>IF(H131="0","0",LOOKUP(H131,{0,1,2,3,"3.5",4,5},{"F","D","C","B","A-","A","A+"}))</f>
        <v>A-</v>
      </c>
      <c r="AK131" s="33" t="str">
        <f>IF(L131="0","0",LOOKUP(L131,{0,1,2,3,"3.5",4,5},{"F","D","C","B","A-","A","A+"}))</f>
        <v>B</v>
      </c>
      <c r="AL131" s="33" t="str">
        <f>IF(P131="0","0",LOOKUP(P131,{0,1,2,3,"3.5",4,5},{"F","D","C","B","A-","A","A+"}))</f>
        <v>C</v>
      </c>
      <c r="AM131" s="33" t="str">
        <f>IF(T131="0","0",LOOKUP(T131,{0,1,2,3,"3.5",4,5},{"F","D","C","B","A-","A","A+"}))</f>
        <v>A-</v>
      </c>
      <c r="AN131" s="33" t="str">
        <f>IF(X131="0","0",LOOKUP(X131,{0,1,2,3,"3.5",4,5},{"F","D","C","B","A-","A","A+"}))</f>
        <v>C</v>
      </c>
      <c r="AO131" s="33" t="str">
        <f>IF(AB131="0","0",LOOKUP(AB131,{0,1,2,3,"3.5",4,5},{"F","D","C","B","A-","A","A+"}))</f>
        <v>B</v>
      </c>
      <c r="AP131" s="52">
        <f t="shared" si="10"/>
        <v>370</v>
      </c>
    </row>
    <row r="132" spans="1:42" ht="20.100000000000001" customHeight="1" x14ac:dyDescent="0.25">
      <c r="A132" s="86">
        <v>2133</v>
      </c>
      <c r="B132" s="87" t="s">
        <v>422</v>
      </c>
      <c r="C132" s="62">
        <v>41</v>
      </c>
      <c r="D132" s="62">
        <v>20</v>
      </c>
      <c r="E132" s="59">
        <f t="shared" si="11"/>
        <v>61</v>
      </c>
      <c r="F132" s="59" t="str">
        <f>IF(E132="0","0",LOOKUP(E132,{0,33,40,50,60,70,80},{0,1,2,3,"3.5",4,5}))</f>
        <v>3.5</v>
      </c>
      <c r="G132" s="59">
        <v>60</v>
      </c>
      <c r="H132" s="59" t="str">
        <f>IF(G132="0","0",LOOKUP(G132,{0,33,40,50,60,70,80},{0,1,2,3,"3.5",4,5}))</f>
        <v>3.5</v>
      </c>
      <c r="I132" s="65">
        <v>25</v>
      </c>
      <c r="J132" s="59">
        <v>15</v>
      </c>
      <c r="K132" s="59">
        <f t="shared" si="12"/>
        <v>40</v>
      </c>
      <c r="L132" s="59">
        <f>IF(K132="0","0",LOOKUP(K132,{0,25,30,37,45,52,60},{0,1,2,3,"3.5",4,5}))</f>
        <v>3</v>
      </c>
      <c r="M132" s="65">
        <v>20</v>
      </c>
      <c r="N132" s="59">
        <v>14</v>
      </c>
      <c r="O132" s="59">
        <f t="shared" si="13"/>
        <v>34</v>
      </c>
      <c r="P132" s="59">
        <f>IF(O132="0","0",LOOKUP(O132,{0,33,40,50,60,70,80},{0,1,2,3,"3.5",4,5}))</f>
        <v>1</v>
      </c>
      <c r="Q132" s="62">
        <v>55</v>
      </c>
      <c r="R132" s="62">
        <v>19</v>
      </c>
      <c r="S132" s="59">
        <f t="shared" si="14"/>
        <v>74</v>
      </c>
      <c r="T132" s="59">
        <f>IF(S132="0","0",LOOKUP(S132,{0,33,40,50,60,70,80},{0,1,2,3,"3.5",4,5}))</f>
        <v>4</v>
      </c>
      <c r="U132" s="62">
        <v>43</v>
      </c>
      <c r="V132" s="62">
        <v>25</v>
      </c>
      <c r="W132" s="59">
        <f t="shared" si="15"/>
        <v>68</v>
      </c>
      <c r="X132" s="59" t="str">
        <f>IF(W132="0","0",LOOKUP(W132,{0,33,40,50,60,70,80},{0,1,2,3,"3.5",4,5}))</f>
        <v>3.5</v>
      </c>
      <c r="Y132" s="62">
        <v>30</v>
      </c>
      <c r="Z132" s="62">
        <v>17</v>
      </c>
      <c r="AA132" s="59">
        <f t="shared" si="16"/>
        <v>47</v>
      </c>
      <c r="AB132" s="59" t="str">
        <f>IF(AA132="0","0",LOOKUP(AA132,{0,25,30,37,45,52,60},{0,1,2,3,"3.5",4,5}))</f>
        <v>3.5</v>
      </c>
      <c r="AC132" s="82" t="s">
        <v>79</v>
      </c>
      <c r="AD132" s="82" t="str">
        <f>IF(ISBLANK(AB132)," ",IF(AB132="0","0",LOOKUP(AB132,{0,1,2,3,"3.5",4,5},{0,0,0,1,"1.5",2,3})))</f>
        <v>1.5</v>
      </c>
      <c r="AE132" s="77">
        <f t="shared" si="17"/>
        <v>3.3333333333333335</v>
      </c>
      <c r="AF132" s="82" t="str">
        <f t="shared" si="18"/>
        <v>B</v>
      </c>
      <c r="AG132" s="85" t="str">
        <f t="shared" si="19"/>
        <v>Average Result</v>
      </c>
      <c r="AH132" s="15"/>
      <c r="AI132" s="33" t="str">
        <f>IF(F132="0","0",LOOKUP(F132,{0,1,2,3,"3.5",4,5},{"F","D","C","B","A-","A","A+"}))</f>
        <v>A-</v>
      </c>
      <c r="AJ132" s="33" t="str">
        <f>IF(H132="0","0",LOOKUP(H132,{0,1,2,3,"3.5",4,5},{"F","D","C","B","A-","A","A+"}))</f>
        <v>A-</v>
      </c>
      <c r="AK132" s="33" t="str">
        <f>IF(L132="0","0",LOOKUP(L132,{0,1,2,3,"3.5",4,5},{"F","D","C","B","A-","A","A+"}))</f>
        <v>B</v>
      </c>
      <c r="AL132" s="33" t="str">
        <f>IF(P132="0","0",LOOKUP(P132,{0,1,2,3,"3.5",4,5},{"F","D","C","B","A-","A","A+"}))</f>
        <v>D</v>
      </c>
      <c r="AM132" s="33" t="str">
        <f>IF(T132="0","0",LOOKUP(T132,{0,1,2,3,"3.5",4,5},{"F","D","C","B","A-","A","A+"}))</f>
        <v>A</v>
      </c>
      <c r="AN132" s="33" t="str">
        <f>IF(X132="0","0",LOOKUP(X132,{0,1,2,3,"3.5",4,5},{"F","D","C","B","A-","A","A+"}))</f>
        <v>A-</v>
      </c>
      <c r="AO132" s="33" t="str">
        <f>IF(AB132="0","0",LOOKUP(AB132,{0,1,2,3,"3.5",4,5},{"F","D","C","B","A-","A","A+"}))</f>
        <v>A-</v>
      </c>
      <c r="AP132" s="52">
        <f t="shared" si="10"/>
        <v>384</v>
      </c>
    </row>
    <row r="133" spans="1:42" ht="20.100000000000001" customHeight="1" x14ac:dyDescent="0.25">
      <c r="A133" s="86">
        <v>2134</v>
      </c>
      <c r="B133" s="87" t="s">
        <v>423</v>
      </c>
      <c r="C133" s="62">
        <v>32</v>
      </c>
      <c r="D133" s="62">
        <v>26</v>
      </c>
      <c r="E133" s="59">
        <f t="shared" si="11"/>
        <v>58</v>
      </c>
      <c r="F133" s="59">
        <f>IF(E133="0","0",LOOKUP(E133,{0,33,40,50,60,70,80},{0,1,2,3,"3.5",4,5}))</f>
        <v>3</v>
      </c>
      <c r="G133" s="59">
        <v>45</v>
      </c>
      <c r="H133" s="59">
        <f>IF(G133="0","0",LOOKUP(G133,{0,33,40,50,60,70,80},{0,1,2,3,"3.5",4,5}))</f>
        <v>2</v>
      </c>
      <c r="I133" s="65">
        <v>13</v>
      </c>
      <c r="J133" s="59">
        <v>16</v>
      </c>
      <c r="K133" s="59">
        <f t="shared" si="12"/>
        <v>29</v>
      </c>
      <c r="L133" s="59">
        <f>IF(K133="0","0",LOOKUP(K133,{0,25,30,37,45,52,60},{0,1,2,3,"3.5",4,5}))</f>
        <v>1</v>
      </c>
      <c r="M133" s="65">
        <v>23</v>
      </c>
      <c r="N133" s="59">
        <v>16</v>
      </c>
      <c r="O133" s="59">
        <f t="shared" si="13"/>
        <v>39</v>
      </c>
      <c r="P133" s="59">
        <f>IF(O133="0","0",LOOKUP(O133,{0,33,40,50,60,70,80},{0,1,2,3,"3.5",4,5}))</f>
        <v>1</v>
      </c>
      <c r="Q133" s="62">
        <v>39</v>
      </c>
      <c r="R133" s="62">
        <v>16</v>
      </c>
      <c r="S133" s="59">
        <f t="shared" si="14"/>
        <v>55</v>
      </c>
      <c r="T133" s="59">
        <f>IF(S133="0","0",LOOKUP(S133,{0,33,40,50,60,70,80},{0,1,2,3,"3.5",4,5}))</f>
        <v>3</v>
      </c>
      <c r="U133" s="62">
        <v>33</v>
      </c>
      <c r="V133" s="62">
        <v>21</v>
      </c>
      <c r="W133" s="59">
        <f t="shared" si="15"/>
        <v>54</v>
      </c>
      <c r="X133" s="59">
        <f>IF(W133="0","0",LOOKUP(W133,{0,33,40,50,60,70,80},{0,1,2,3,"3.5",4,5}))</f>
        <v>3</v>
      </c>
      <c r="Y133" s="62">
        <v>40</v>
      </c>
      <c r="Z133" s="62">
        <v>14</v>
      </c>
      <c r="AA133" s="59">
        <f t="shared" si="16"/>
        <v>54</v>
      </c>
      <c r="AB133" s="59">
        <f>IF(AA133="0","0",LOOKUP(AA133,{0,25,30,37,45,52,60},{0,1,2,3,"3.5",4,5}))</f>
        <v>4</v>
      </c>
      <c r="AC133" s="82" t="s">
        <v>79</v>
      </c>
      <c r="AD133" s="82">
        <f>IF(ISBLANK(AB133)," ",IF(AB133="0","0",LOOKUP(AB133,{0,1,2,3,"3.5",4,5},{0,0,0,1,"1.5",2,3})))</f>
        <v>2</v>
      </c>
      <c r="AE133" s="77">
        <f t="shared" si="17"/>
        <v>2.5</v>
      </c>
      <c r="AF133" s="82" t="str">
        <f t="shared" si="18"/>
        <v>C</v>
      </c>
      <c r="AG133" s="85" t="str">
        <f t="shared" si="19"/>
        <v>Bellow Average Result</v>
      </c>
      <c r="AH133" s="15"/>
      <c r="AI133" s="33" t="str">
        <f>IF(F133="0","0",LOOKUP(F133,{0,1,2,3,"3.5",4,5},{"F","D","C","B","A-","A","A+"}))</f>
        <v>B</v>
      </c>
      <c r="AJ133" s="33" t="str">
        <f>IF(H133="0","0",LOOKUP(H133,{0,1,2,3,"3.5",4,5},{"F","D","C","B","A-","A","A+"}))</f>
        <v>C</v>
      </c>
      <c r="AK133" s="33" t="str">
        <f>IF(L133="0","0",LOOKUP(L133,{0,1,2,3,"3.5",4,5},{"F","D","C","B","A-","A","A+"}))</f>
        <v>D</v>
      </c>
      <c r="AL133" s="33" t="str">
        <f>IF(P133="0","0",LOOKUP(P133,{0,1,2,3,"3.5",4,5},{"F","D","C","B","A-","A","A+"}))</f>
        <v>D</v>
      </c>
      <c r="AM133" s="33" t="str">
        <f>IF(T133="0","0",LOOKUP(T133,{0,1,2,3,"3.5",4,5},{"F","D","C","B","A-","A","A+"}))</f>
        <v>B</v>
      </c>
      <c r="AN133" s="33" t="str">
        <f>IF(X133="0","0",LOOKUP(X133,{0,1,2,3,"3.5",4,5},{"F","D","C","B","A-","A","A+"}))</f>
        <v>B</v>
      </c>
      <c r="AO133" s="33" t="str">
        <f>IF(AB133="0","0",LOOKUP(AB133,{0,1,2,3,"3.5",4,5},{"F","D","C","B","A-","A","A+"}))</f>
        <v>A</v>
      </c>
      <c r="AP133" s="52">
        <f t="shared" ref="AP133:AP196" si="20" xml:space="preserve"> SUM(E133+G133+K133+O133+S133+W133+AA133)</f>
        <v>334</v>
      </c>
    </row>
    <row r="134" spans="1:42" ht="20.100000000000001" customHeight="1" x14ac:dyDescent="0.25">
      <c r="A134" s="86">
        <v>2135</v>
      </c>
      <c r="B134" s="87" t="s">
        <v>424</v>
      </c>
      <c r="C134" s="62">
        <v>42</v>
      </c>
      <c r="D134" s="62">
        <v>25</v>
      </c>
      <c r="E134" s="59">
        <f t="shared" ref="E134:E197" si="21">IF(OR((C134&lt;19),(D134&lt;9)),0,SUM(C134:D134))</f>
        <v>67</v>
      </c>
      <c r="F134" s="59" t="str">
        <f>IF(E134="0","0",LOOKUP(E134,{0,33,40,50,60,70,80},{0,1,2,3,"3.5",4,5}))</f>
        <v>3.5</v>
      </c>
      <c r="G134" s="59">
        <v>55</v>
      </c>
      <c r="H134" s="59">
        <f>IF(G134="0","0",LOOKUP(G134,{0,33,40,50,60,70,80},{0,1,2,3,"3.5",4,5}))</f>
        <v>3</v>
      </c>
      <c r="I134" s="65">
        <v>24</v>
      </c>
      <c r="J134" s="59">
        <v>14</v>
      </c>
      <c r="K134" s="59">
        <f t="shared" ref="K134:K197" si="22">IF(OR((I134&lt;13),(J134&lt;8)),0,SUM(I134:J134))</f>
        <v>38</v>
      </c>
      <c r="L134" s="59">
        <f>IF(K134="0","0",LOOKUP(K134,{0,25,30,37,45,52,60},{0,1,2,3,"3.5",4,5}))</f>
        <v>3</v>
      </c>
      <c r="M134" s="65">
        <v>25</v>
      </c>
      <c r="N134" s="59">
        <v>11</v>
      </c>
      <c r="O134" s="59">
        <f t="shared" ref="O134:O197" si="23">IF(OR((M134&lt;19),(N134&lt;9)),0,SUM(M134:N134))</f>
        <v>36</v>
      </c>
      <c r="P134" s="59">
        <f>IF(O134="0","0",LOOKUP(O134,{0,33,40,50,60,70,80},{0,1,2,3,"3.5",4,5}))</f>
        <v>1</v>
      </c>
      <c r="Q134" s="62">
        <v>46</v>
      </c>
      <c r="R134" s="62">
        <v>13</v>
      </c>
      <c r="S134" s="59">
        <f t="shared" ref="S134:S197" si="24">IF(OR((Q134&lt;19),(R134&lt;9)),0,SUM(Q134:R134))</f>
        <v>59</v>
      </c>
      <c r="T134" s="59">
        <f>IF(S134="0","0",LOOKUP(S134,{0,33,40,50,60,70,80},{0,1,2,3,"3.5",4,5}))</f>
        <v>3</v>
      </c>
      <c r="U134" s="62">
        <v>40</v>
      </c>
      <c r="V134" s="62">
        <v>23</v>
      </c>
      <c r="W134" s="59">
        <f t="shared" ref="W134:W197" si="25">IF(OR((U134&lt;19),(V134&lt;9)),0,SUM(U134:V134))</f>
        <v>63</v>
      </c>
      <c r="X134" s="59" t="str">
        <f>IF(W134="0","0",LOOKUP(W134,{0,33,40,50,60,70,80},{0,1,2,3,"3.5",4,5}))</f>
        <v>3.5</v>
      </c>
      <c r="Y134" s="62">
        <v>30</v>
      </c>
      <c r="Z134" s="62">
        <v>15</v>
      </c>
      <c r="AA134" s="59">
        <f t="shared" ref="AA134:AA197" si="26">IF(OR((Y134&lt;13),(Z134&lt;8)),0,SUM(Y134:Z134))</f>
        <v>45</v>
      </c>
      <c r="AB134" s="59" t="str">
        <f>IF(AA134="0","0",LOOKUP(AA134,{0,25,30,37,45,52,60},{0,1,2,3,"3.5",4,5}))</f>
        <v>3.5</v>
      </c>
      <c r="AC134" s="82" t="s">
        <v>79</v>
      </c>
      <c r="AD134" s="82" t="str">
        <f>IF(ISBLANK(AB134)," ",IF(AB134="0","0",LOOKUP(AB134,{0,1,2,3,"3.5",4,5},{0,0,0,1,"1.5",2,3})))</f>
        <v>1.5</v>
      </c>
      <c r="AE134" s="77">
        <f t="shared" ref="AE134:AE197" si="27">IF(OR((F134=0),(H134=0),(L134=0),(P134=0),(T134=0),(X134=0)),0,SUM(F134+H134+L134+P134+T134+X134+AD134)/6)</f>
        <v>3.0833333333333335</v>
      </c>
      <c r="AF134" s="82" t="str">
        <f t="shared" ref="AF134:AF197" si="28">IF(AE134&gt;=5,"A+",IF(AE134&gt;=4,"A",IF(AE134&gt;=3.5,"A-",IF(AE134&gt;=3,"B",IF(AE134&gt;=2,"C",IF(AE134&gt;=1,"D","F"))))))</f>
        <v>B</v>
      </c>
      <c r="AG134" s="85" t="str">
        <f t="shared" ref="AG134:AG197" si="29">IF(AF134="A+","Excellent Result",IF(AF134="A","Very Good Result",IF(AF134="A-","Good Result",IF(AF134="B","Average Result",IF(AF134="C","Bellow Average Result",IF(AF134="D","Not So Good Result","Fail"))))))</f>
        <v>Average Result</v>
      </c>
      <c r="AH134" s="15"/>
      <c r="AI134" s="33" t="str">
        <f>IF(F134="0","0",LOOKUP(F134,{0,1,2,3,"3.5",4,5},{"F","D","C","B","A-","A","A+"}))</f>
        <v>A-</v>
      </c>
      <c r="AJ134" s="33" t="str">
        <f>IF(H134="0","0",LOOKUP(H134,{0,1,2,3,"3.5",4,5},{"F","D","C","B","A-","A","A+"}))</f>
        <v>B</v>
      </c>
      <c r="AK134" s="33" t="str">
        <f>IF(L134="0","0",LOOKUP(L134,{0,1,2,3,"3.5",4,5},{"F","D","C","B","A-","A","A+"}))</f>
        <v>B</v>
      </c>
      <c r="AL134" s="33" t="str">
        <f>IF(P134="0","0",LOOKUP(P134,{0,1,2,3,"3.5",4,5},{"F","D","C","B","A-","A","A+"}))</f>
        <v>D</v>
      </c>
      <c r="AM134" s="33" t="str">
        <f>IF(T134="0","0",LOOKUP(T134,{0,1,2,3,"3.5",4,5},{"F","D","C","B","A-","A","A+"}))</f>
        <v>B</v>
      </c>
      <c r="AN134" s="33" t="str">
        <f>IF(X134="0","0",LOOKUP(X134,{0,1,2,3,"3.5",4,5},{"F","D","C","B","A-","A","A+"}))</f>
        <v>A-</v>
      </c>
      <c r="AO134" s="33" t="str">
        <f>IF(AB134="0","0",LOOKUP(AB134,{0,1,2,3,"3.5",4,5},{"F","D","C","B","A-","A","A+"}))</f>
        <v>A-</v>
      </c>
      <c r="AP134" s="52">
        <f t="shared" si="20"/>
        <v>363</v>
      </c>
    </row>
    <row r="135" spans="1:42" ht="20.100000000000001" customHeight="1" x14ac:dyDescent="0.25">
      <c r="A135" s="86">
        <v>2136</v>
      </c>
      <c r="B135" s="87" t="s">
        <v>425</v>
      </c>
      <c r="C135" s="62">
        <v>20</v>
      </c>
      <c r="D135" s="62">
        <v>20</v>
      </c>
      <c r="E135" s="59">
        <f t="shared" si="21"/>
        <v>40</v>
      </c>
      <c r="F135" s="59">
        <f>IF(E135="0","0",LOOKUP(E135,{0,33,40,50,60,70,80},{0,1,2,3,"3.5",4,5}))</f>
        <v>2</v>
      </c>
      <c r="G135" s="59"/>
      <c r="H135" s="59">
        <f>IF(G135="0","0",LOOKUP(G135,{0,33,40,50,60,70,80},{0,1,2,3,"3.5",4,5}))</f>
        <v>0</v>
      </c>
      <c r="I135" s="50"/>
      <c r="J135" s="50"/>
      <c r="K135" s="59">
        <f t="shared" si="22"/>
        <v>0</v>
      </c>
      <c r="L135" s="59">
        <f>IF(K135="0","0",LOOKUP(K135,{0,25,30,37,45,52,60},{0,1,2,3,"3.5",4,5}))</f>
        <v>0</v>
      </c>
      <c r="M135" s="59"/>
      <c r="N135" s="59"/>
      <c r="O135" s="59">
        <f t="shared" si="23"/>
        <v>0</v>
      </c>
      <c r="P135" s="59">
        <f>IF(O135="0","0",LOOKUP(O135,{0,33,40,50,60,70,80},{0,1,2,3,"3.5",4,5}))</f>
        <v>0</v>
      </c>
      <c r="Q135" s="62">
        <v>0</v>
      </c>
      <c r="R135" s="62">
        <v>0</v>
      </c>
      <c r="S135" s="59">
        <f t="shared" si="24"/>
        <v>0</v>
      </c>
      <c r="T135" s="59">
        <f>IF(S135="0","0",LOOKUP(S135,{0,33,40,50,60,70,80},{0,1,2,3,"3.5",4,5}))</f>
        <v>0</v>
      </c>
      <c r="U135" s="62">
        <v>0</v>
      </c>
      <c r="V135" s="62">
        <v>0</v>
      </c>
      <c r="W135" s="59">
        <f t="shared" si="25"/>
        <v>0</v>
      </c>
      <c r="X135" s="59">
        <f>IF(W135="0","0",LOOKUP(W135,{0,33,40,50,60,70,80},{0,1,2,3,"3.5",4,5}))</f>
        <v>0</v>
      </c>
      <c r="Y135" s="62">
        <v>0</v>
      </c>
      <c r="Z135" s="62">
        <v>0</v>
      </c>
      <c r="AA135" s="59">
        <f t="shared" si="26"/>
        <v>0</v>
      </c>
      <c r="AB135" s="59">
        <f>IF(AA135="0","0",LOOKUP(AA135,{0,25,30,37,45,52,60},{0,1,2,3,"3.5",4,5}))</f>
        <v>0</v>
      </c>
      <c r="AC135" s="82" t="s">
        <v>79</v>
      </c>
      <c r="AD135" s="82">
        <f>IF(ISBLANK(AB135)," ",IF(AB135="0","0",LOOKUP(AB135,{0,1,2,3,"3.5",4,5},{0,0,0,1,"1.5",2,3})))</f>
        <v>0</v>
      </c>
      <c r="AE135" s="77">
        <f t="shared" si="27"/>
        <v>0</v>
      </c>
      <c r="AF135" s="82" t="str">
        <f t="shared" si="28"/>
        <v>F</v>
      </c>
      <c r="AG135" s="85" t="str">
        <f t="shared" si="29"/>
        <v>Fail</v>
      </c>
      <c r="AH135" s="15"/>
      <c r="AI135" s="33" t="str">
        <f>IF(F135="0","0",LOOKUP(F135,{0,1,2,3,"3.5",4,5},{"F","D","C","B","A-","A","A+"}))</f>
        <v>C</v>
      </c>
      <c r="AJ135" s="33" t="str">
        <f>IF(H135="0","0",LOOKUP(H135,{0,1,2,3,"3.5",4,5},{"F","D","C","B","A-","A","A+"}))</f>
        <v>F</v>
      </c>
      <c r="AK135" s="33" t="str">
        <f>IF(L135="0","0",LOOKUP(L135,{0,1,2,3,"3.5",4,5},{"F","D","C","B","A-","A","A+"}))</f>
        <v>F</v>
      </c>
      <c r="AL135" s="33" t="str">
        <f>IF(P135="0","0",LOOKUP(P135,{0,1,2,3,"3.5",4,5},{"F","D","C","B","A-","A","A+"}))</f>
        <v>F</v>
      </c>
      <c r="AM135" s="33" t="str">
        <f>IF(T135="0","0",LOOKUP(T135,{0,1,2,3,"3.5",4,5},{"F","D","C","B","A-","A","A+"}))</f>
        <v>F</v>
      </c>
      <c r="AN135" s="33" t="str">
        <f>IF(X135="0","0",LOOKUP(X135,{0,1,2,3,"3.5",4,5},{"F","D","C","B","A-","A","A+"}))</f>
        <v>F</v>
      </c>
      <c r="AO135" s="33" t="str">
        <f>IF(AB135="0","0",LOOKUP(AB135,{0,1,2,3,"3.5",4,5},{"F","D","C","B","A-","A","A+"}))</f>
        <v>F</v>
      </c>
      <c r="AP135" s="52">
        <f t="shared" si="20"/>
        <v>40</v>
      </c>
    </row>
    <row r="136" spans="1:42" ht="20.100000000000001" customHeight="1" x14ac:dyDescent="0.25">
      <c r="A136" s="86">
        <v>2137</v>
      </c>
      <c r="B136" s="87" t="s">
        <v>426</v>
      </c>
      <c r="C136" s="62">
        <v>40</v>
      </c>
      <c r="D136" s="62">
        <v>22</v>
      </c>
      <c r="E136" s="59">
        <f t="shared" si="21"/>
        <v>62</v>
      </c>
      <c r="F136" s="59" t="str">
        <f>IF(E136="0","0",LOOKUP(E136,{0,33,40,50,60,70,80},{0,1,2,3,"3.5",4,5}))</f>
        <v>3.5</v>
      </c>
      <c r="G136" s="59">
        <v>35</v>
      </c>
      <c r="H136" s="59">
        <f>IF(G136="0","0",LOOKUP(G136,{0,33,40,50,60,70,80},{0,1,2,3,"3.5",4,5}))</f>
        <v>1</v>
      </c>
      <c r="I136" s="65">
        <v>31</v>
      </c>
      <c r="J136" s="59">
        <v>9</v>
      </c>
      <c r="K136" s="59">
        <f t="shared" si="22"/>
        <v>40</v>
      </c>
      <c r="L136" s="59">
        <f>IF(K136="0","0",LOOKUP(K136,{0,25,30,37,45,52,60},{0,1,2,3,"3.5",4,5}))</f>
        <v>3</v>
      </c>
      <c r="M136" s="65">
        <v>18</v>
      </c>
      <c r="N136" s="59">
        <v>14</v>
      </c>
      <c r="O136" s="59">
        <f t="shared" si="23"/>
        <v>0</v>
      </c>
      <c r="P136" s="59">
        <f>IF(O136="0","0",LOOKUP(O136,{0,33,40,50,60,70,80},{0,1,2,3,"3.5",4,5}))</f>
        <v>0</v>
      </c>
      <c r="Q136" s="62">
        <v>29</v>
      </c>
      <c r="R136" s="62">
        <v>21</v>
      </c>
      <c r="S136" s="59">
        <f t="shared" si="24"/>
        <v>50</v>
      </c>
      <c r="T136" s="59">
        <f>IF(S136="0","0",LOOKUP(S136,{0,33,40,50,60,70,80},{0,1,2,3,"3.5",4,5}))</f>
        <v>3</v>
      </c>
      <c r="U136" s="62">
        <v>31</v>
      </c>
      <c r="V136" s="62">
        <v>25</v>
      </c>
      <c r="W136" s="59">
        <f t="shared" si="25"/>
        <v>56</v>
      </c>
      <c r="X136" s="59">
        <f>IF(W136="0","0",LOOKUP(W136,{0,33,40,50,60,70,80},{0,1,2,3,"3.5",4,5}))</f>
        <v>3</v>
      </c>
      <c r="Y136" s="62">
        <v>38</v>
      </c>
      <c r="Z136" s="62">
        <v>17</v>
      </c>
      <c r="AA136" s="59">
        <f t="shared" si="26"/>
        <v>55</v>
      </c>
      <c r="AB136" s="59">
        <f>IF(AA136="0","0",LOOKUP(AA136,{0,25,30,37,45,52,60},{0,1,2,3,"3.5",4,5}))</f>
        <v>4</v>
      </c>
      <c r="AC136" s="82" t="s">
        <v>79</v>
      </c>
      <c r="AD136" s="82">
        <f>IF(ISBLANK(AB136)," ",IF(AB136="0","0",LOOKUP(AB136,{0,1,2,3,"3.5",4,5},{0,0,0,1,"1.5",2,3})))</f>
        <v>2</v>
      </c>
      <c r="AE136" s="77">
        <f t="shared" si="27"/>
        <v>0</v>
      </c>
      <c r="AF136" s="82" t="str">
        <f t="shared" si="28"/>
        <v>F</v>
      </c>
      <c r="AG136" s="85" t="str">
        <f t="shared" si="29"/>
        <v>Fail</v>
      </c>
      <c r="AH136" s="15"/>
      <c r="AI136" s="33" t="str">
        <f>IF(F136="0","0",LOOKUP(F136,{0,1,2,3,"3.5",4,5},{"F","D","C","B","A-","A","A+"}))</f>
        <v>A-</v>
      </c>
      <c r="AJ136" s="33" t="str">
        <f>IF(H136="0","0",LOOKUP(H136,{0,1,2,3,"3.5",4,5},{"F","D","C","B","A-","A","A+"}))</f>
        <v>D</v>
      </c>
      <c r="AK136" s="33" t="str">
        <f>IF(L136="0","0",LOOKUP(L136,{0,1,2,3,"3.5",4,5},{"F","D","C","B","A-","A","A+"}))</f>
        <v>B</v>
      </c>
      <c r="AL136" s="33" t="str">
        <f>IF(P136="0","0",LOOKUP(P136,{0,1,2,3,"3.5",4,5},{"F","D","C","B","A-","A","A+"}))</f>
        <v>F</v>
      </c>
      <c r="AM136" s="33" t="str">
        <f>IF(T136="0","0",LOOKUP(T136,{0,1,2,3,"3.5",4,5},{"F","D","C","B","A-","A","A+"}))</f>
        <v>B</v>
      </c>
      <c r="AN136" s="33" t="str">
        <f>IF(X136="0","0",LOOKUP(X136,{0,1,2,3,"3.5",4,5},{"F","D","C","B","A-","A","A+"}))</f>
        <v>B</v>
      </c>
      <c r="AO136" s="33" t="str">
        <f>IF(AB136="0","0",LOOKUP(AB136,{0,1,2,3,"3.5",4,5},{"F","D","C","B","A-","A","A+"}))</f>
        <v>A</v>
      </c>
      <c r="AP136" s="52">
        <f t="shared" si="20"/>
        <v>298</v>
      </c>
    </row>
    <row r="137" spans="1:42" ht="20.100000000000001" customHeight="1" x14ac:dyDescent="0.25">
      <c r="A137" s="86">
        <v>2138</v>
      </c>
      <c r="B137" s="87" t="s">
        <v>427</v>
      </c>
      <c r="C137" s="62">
        <v>31</v>
      </c>
      <c r="D137" s="62">
        <v>16</v>
      </c>
      <c r="E137" s="59">
        <f t="shared" si="21"/>
        <v>47</v>
      </c>
      <c r="F137" s="59">
        <f>IF(E137="0","0",LOOKUP(E137,{0,33,40,50,60,70,80},{0,1,2,3,"3.5",4,5}))</f>
        <v>2</v>
      </c>
      <c r="G137" s="59">
        <v>43</v>
      </c>
      <c r="H137" s="59">
        <f>IF(G137="0","0",LOOKUP(G137,{0,33,40,50,60,70,80},{0,1,2,3,"3.5",4,5}))</f>
        <v>2</v>
      </c>
      <c r="I137" s="65">
        <v>8</v>
      </c>
      <c r="J137" s="59">
        <v>9</v>
      </c>
      <c r="K137" s="59">
        <f t="shared" si="22"/>
        <v>0</v>
      </c>
      <c r="L137" s="59">
        <f>IF(K137="0","0",LOOKUP(K137,{0,25,30,37,45,52,60},{0,1,2,3,"3.5",4,5}))</f>
        <v>0</v>
      </c>
      <c r="M137" s="65">
        <v>14</v>
      </c>
      <c r="N137" s="59">
        <v>11</v>
      </c>
      <c r="O137" s="59">
        <f t="shared" si="23"/>
        <v>0</v>
      </c>
      <c r="P137" s="59">
        <f>IF(O137="0","0",LOOKUP(O137,{0,33,40,50,60,70,80},{0,1,2,3,"3.5",4,5}))</f>
        <v>0</v>
      </c>
      <c r="Q137" s="62">
        <v>21</v>
      </c>
      <c r="R137" s="62">
        <v>16</v>
      </c>
      <c r="S137" s="59">
        <f t="shared" si="24"/>
        <v>37</v>
      </c>
      <c r="T137" s="59">
        <f>IF(S137="0","0",LOOKUP(S137,{0,33,40,50,60,70,80},{0,1,2,3,"3.5",4,5}))</f>
        <v>1</v>
      </c>
      <c r="U137" s="62">
        <v>10</v>
      </c>
      <c r="V137" s="62">
        <v>17</v>
      </c>
      <c r="W137" s="59">
        <f t="shared" si="25"/>
        <v>0</v>
      </c>
      <c r="X137" s="59">
        <f>IF(W137="0","0",LOOKUP(W137,{0,33,40,50,60,70,80},{0,1,2,3,"3.5",4,5}))</f>
        <v>0</v>
      </c>
      <c r="Y137" s="62">
        <v>22</v>
      </c>
      <c r="Z137" s="62">
        <v>8</v>
      </c>
      <c r="AA137" s="59">
        <f t="shared" si="26"/>
        <v>30</v>
      </c>
      <c r="AB137" s="59">
        <f>IF(AA137="0","0",LOOKUP(AA137,{0,25,30,37,45,52,60},{0,1,2,3,"3.5",4,5}))</f>
        <v>2</v>
      </c>
      <c r="AC137" s="82" t="s">
        <v>79</v>
      </c>
      <c r="AD137" s="82">
        <f>IF(ISBLANK(AB137)," ",IF(AB137="0","0",LOOKUP(AB137,{0,1,2,3,"3.5",4,5},{0,0,0,1,"1.5",2,3})))</f>
        <v>0</v>
      </c>
      <c r="AE137" s="77">
        <f t="shared" si="27"/>
        <v>0</v>
      </c>
      <c r="AF137" s="82" t="str">
        <f t="shared" si="28"/>
        <v>F</v>
      </c>
      <c r="AG137" s="85" t="str">
        <f t="shared" si="29"/>
        <v>Fail</v>
      </c>
      <c r="AH137" s="15"/>
      <c r="AI137" s="33" t="str">
        <f>IF(F137="0","0",LOOKUP(F137,{0,1,2,3,"3.5",4,5},{"F","D","C","B","A-","A","A+"}))</f>
        <v>C</v>
      </c>
      <c r="AJ137" s="33" t="str">
        <f>IF(H137="0","0",LOOKUP(H137,{0,1,2,3,"3.5",4,5},{"F","D","C","B","A-","A","A+"}))</f>
        <v>C</v>
      </c>
      <c r="AK137" s="33" t="str">
        <f>IF(L137="0","0",LOOKUP(L137,{0,1,2,3,"3.5",4,5},{"F","D","C","B","A-","A","A+"}))</f>
        <v>F</v>
      </c>
      <c r="AL137" s="33" t="str">
        <f>IF(P137="0","0",LOOKUP(P137,{0,1,2,3,"3.5",4,5},{"F","D","C","B","A-","A","A+"}))</f>
        <v>F</v>
      </c>
      <c r="AM137" s="33" t="str">
        <f>IF(T137="0","0",LOOKUP(T137,{0,1,2,3,"3.5",4,5},{"F","D","C","B","A-","A","A+"}))</f>
        <v>D</v>
      </c>
      <c r="AN137" s="33" t="str">
        <f>IF(X137="0","0",LOOKUP(X137,{0,1,2,3,"3.5",4,5},{"F","D","C","B","A-","A","A+"}))</f>
        <v>F</v>
      </c>
      <c r="AO137" s="33" t="str">
        <f>IF(AB137="0","0",LOOKUP(AB137,{0,1,2,3,"3.5",4,5},{"F","D","C","B","A-","A","A+"}))</f>
        <v>C</v>
      </c>
      <c r="AP137" s="52">
        <f t="shared" si="20"/>
        <v>157</v>
      </c>
    </row>
    <row r="138" spans="1:42" ht="20.100000000000001" customHeight="1" x14ac:dyDescent="0.25">
      <c r="A138" s="86">
        <v>2139</v>
      </c>
      <c r="B138" s="87" t="s">
        <v>428</v>
      </c>
      <c r="C138" s="62">
        <v>40</v>
      </c>
      <c r="D138" s="62">
        <v>22</v>
      </c>
      <c r="E138" s="59">
        <f t="shared" si="21"/>
        <v>62</v>
      </c>
      <c r="F138" s="59" t="str">
        <f>IF(E138="0","0",LOOKUP(E138,{0,33,40,50,60,70,80},{0,1,2,3,"3.5",4,5}))</f>
        <v>3.5</v>
      </c>
      <c r="G138" s="59">
        <v>44</v>
      </c>
      <c r="H138" s="59">
        <f>IF(G138="0","0",LOOKUP(G138,{0,33,40,50,60,70,80},{0,1,2,3,"3.5",4,5}))</f>
        <v>2</v>
      </c>
      <c r="I138" s="65">
        <v>18</v>
      </c>
      <c r="J138" s="59">
        <v>21</v>
      </c>
      <c r="K138" s="59">
        <f t="shared" si="22"/>
        <v>39</v>
      </c>
      <c r="L138" s="59">
        <f>IF(K138="0","0",LOOKUP(K138,{0,25,30,37,45,52,60},{0,1,2,3,"3.5",4,5}))</f>
        <v>3</v>
      </c>
      <c r="M138" s="65">
        <v>29</v>
      </c>
      <c r="N138" s="59">
        <v>14</v>
      </c>
      <c r="O138" s="59">
        <f t="shared" si="23"/>
        <v>43</v>
      </c>
      <c r="P138" s="59">
        <f>IF(O138="0","0",LOOKUP(O138,{0,33,40,50,60,70,80},{0,1,2,3,"3.5",4,5}))</f>
        <v>2</v>
      </c>
      <c r="Q138" s="62">
        <v>45</v>
      </c>
      <c r="R138" s="62">
        <v>21</v>
      </c>
      <c r="S138" s="59">
        <f t="shared" si="24"/>
        <v>66</v>
      </c>
      <c r="T138" s="59" t="str">
        <f>IF(S138="0","0",LOOKUP(S138,{0,33,40,50,60,70,80},{0,1,2,3,"3.5",4,5}))</f>
        <v>3.5</v>
      </c>
      <c r="U138" s="62">
        <v>46</v>
      </c>
      <c r="V138" s="62">
        <v>24</v>
      </c>
      <c r="W138" s="59">
        <f t="shared" si="25"/>
        <v>70</v>
      </c>
      <c r="X138" s="59">
        <f>IF(W138="0","0",LOOKUP(W138,{0,33,40,50,60,70,80},{0,1,2,3,"3.5",4,5}))</f>
        <v>4</v>
      </c>
      <c r="Y138" s="62">
        <v>17</v>
      </c>
      <c r="Z138" s="62">
        <v>18</v>
      </c>
      <c r="AA138" s="59">
        <f t="shared" si="26"/>
        <v>35</v>
      </c>
      <c r="AB138" s="59">
        <f>IF(AA138="0","0",LOOKUP(AA138,{0,25,30,37,45,52,60},{0,1,2,3,"3.5",4,5}))</f>
        <v>2</v>
      </c>
      <c r="AC138" s="82" t="s">
        <v>79</v>
      </c>
      <c r="AD138" s="82">
        <f>IF(ISBLANK(AB138)," ",IF(AB138="0","0",LOOKUP(AB138,{0,1,2,3,"3.5",4,5},{0,0,0,1,"1.5",2,3})))</f>
        <v>0</v>
      </c>
      <c r="AE138" s="77">
        <f t="shared" si="27"/>
        <v>3</v>
      </c>
      <c r="AF138" s="82" t="str">
        <f t="shared" si="28"/>
        <v>B</v>
      </c>
      <c r="AG138" s="85" t="str">
        <f t="shared" si="29"/>
        <v>Average Result</v>
      </c>
      <c r="AH138" s="15"/>
      <c r="AI138" s="33" t="str">
        <f>IF(F138="0","0",LOOKUP(F138,{0,1,2,3,"3.5",4,5},{"F","D","C","B","A-","A","A+"}))</f>
        <v>A-</v>
      </c>
      <c r="AJ138" s="33" t="str">
        <f>IF(H138="0","0",LOOKUP(H138,{0,1,2,3,"3.5",4,5},{"F","D","C","B","A-","A","A+"}))</f>
        <v>C</v>
      </c>
      <c r="AK138" s="33" t="str">
        <f>IF(L138="0","0",LOOKUP(L138,{0,1,2,3,"3.5",4,5},{"F","D","C","B","A-","A","A+"}))</f>
        <v>B</v>
      </c>
      <c r="AL138" s="33" t="str">
        <f>IF(P138="0","0",LOOKUP(P138,{0,1,2,3,"3.5",4,5},{"F","D","C","B","A-","A","A+"}))</f>
        <v>C</v>
      </c>
      <c r="AM138" s="33" t="str">
        <f>IF(T138="0","0",LOOKUP(T138,{0,1,2,3,"3.5",4,5},{"F","D","C","B","A-","A","A+"}))</f>
        <v>A-</v>
      </c>
      <c r="AN138" s="33" t="str">
        <f>IF(X138="0","0",LOOKUP(X138,{0,1,2,3,"3.5",4,5},{"F","D","C","B","A-","A","A+"}))</f>
        <v>A</v>
      </c>
      <c r="AO138" s="33" t="str">
        <f>IF(AB138="0","0",LOOKUP(AB138,{0,1,2,3,"3.5",4,5},{"F","D","C","B","A-","A","A+"}))</f>
        <v>C</v>
      </c>
      <c r="AP138" s="52">
        <f t="shared" si="20"/>
        <v>359</v>
      </c>
    </row>
    <row r="139" spans="1:42" ht="20.100000000000001" customHeight="1" x14ac:dyDescent="0.25">
      <c r="A139" s="86">
        <v>2140</v>
      </c>
      <c r="B139" s="87" t="s">
        <v>429</v>
      </c>
      <c r="C139" s="62">
        <v>28</v>
      </c>
      <c r="D139" s="62">
        <v>20</v>
      </c>
      <c r="E139" s="59">
        <f t="shared" si="21"/>
        <v>48</v>
      </c>
      <c r="F139" s="59">
        <f>IF(E139="0","0",LOOKUP(E139,{0,33,40,50,60,70,80},{0,1,2,3,"3.5",4,5}))</f>
        <v>2</v>
      </c>
      <c r="G139" s="59">
        <v>37</v>
      </c>
      <c r="H139" s="59">
        <f>IF(G139="0","0",LOOKUP(G139,{0,33,40,50,60,70,80},{0,1,2,3,"3.5",4,5}))</f>
        <v>1</v>
      </c>
      <c r="I139" s="65">
        <v>13</v>
      </c>
      <c r="J139" s="59">
        <v>10</v>
      </c>
      <c r="K139" s="59">
        <f t="shared" si="22"/>
        <v>23</v>
      </c>
      <c r="L139" s="59">
        <f>IF(K139="0","0",LOOKUP(K139,{0,25,30,37,45,52,60},{0,1,2,3,"3.5",4,5}))</f>
        <v>0</v>
      </c>
      <c r="M139" s="65">
        <v>18</v>
      </c>
      <c r="N139" s="59">
        <v>8</v>
      </c>
      <c r="O139" s="59">
        <f t="shared" si="23"/>
        <v>0</v>
      </c>
      <c r="P139" s="59">
        <f>IF(O139="0","0",LOOKUP(O139,{0,33,40,50,60,70,80},{0,1,2,3,"3.5",4,5}))</f>
        <v>0</v>
      </c>
      <c r="Q139" s="62">
        <v>25</v>
      </c>
      <c r="R139" s="62">
        <v>13</v>
      </c>
      <c r="S139" s="59">
        <f t="shared" si="24"/>
        <v>38</v>
      </c>
      <c r="T139" s="59">
        <f>IF(S139="0","0",LOOKUP(S139,{0,33,40,50,60,70,80},{0,1,2,3,"3.5",4,5}))</f>
        <v>1</v>
      </c>
      <c r="U139" s="62">
        <v>18</v>
      </c>
      <c r="V139" s="62">
        <v>12</v>
      </c>
      <c r="W139" s="59">
        <f t="shared" si="25"/>
        <v>0</v>
      </c>
      <c r="X139" s="59">
        <f>IF(W139="0","0",LOOKUP(W139,{0,33,40,50,60,70,80},{0,1,2,3,"3.5",4,5}))</f>
        <v>0</v>
      </c>
      <c r="Y139" s="62">
        <v>22</v>
      </c>
      <c r="Z139" s="62">
        <v>10</v>
      </c>
      <c r="AA139" s="59">
        <f t="shared" si="26"/>
        <v>32</v>
      </c>
      <c r="AB139" s="59">
        <f>IF(AA139="0","0",LOOKUP(AA139,{0,25,30,37,45,52,60},{0,1,2,3,"3.5",4,5}))</f>
        <v>2</v>
      </c>
      <c r="AC139" s="82" t="s">
        <v>79</v>
      </c>
      <c r="AD139" s="82">
        <f>IF(ISBLANK(AB139)," ",IF(AB139="0","0",LOOKUP(AB139,{0,1,2,3,"3.5",4,5},{0,0,0,1,"1.5",2,3})))</f>
        <v>0</v>
      </c>
      <c r="AE139" s="77">
        <f t="shared" si="27"/>
        <v>0</v>
      </c>
      <c r="AF139" s="82" t="str">
        <f t="shared" si="28"/>
        <v>F</v>
      </c>
      <c r="AG139" s="85" t="str">
        <f t="shared" si="29"/>
        <v>Fail</v>
      </c>
      <c r="AH139" s="15"/>
      <c r="AI139" s="33" t="str">
        <f>IF(F139="0","0",LOOKUP(F139,{0,1,2,3,"3.5",4,5},{"F","D","C","B","A-","A","A+"}))</f>
        <v>C</v>
      </c>
      <c r="AJ139" s="33" t="str">
        <f>IF(H139="0","0",LOOKUP(H139,{0,1,2,3,"3.5",4,5},{"F","D","C","B","A-","A","A+"}))</f>
        <v>D</v>
      </c>
      <c r="AK139" s="33" t="str">
        <f>IF(L139="0","0",LOOKUP(L139,{0,1,2,3,"3.5",4,5},{"F","D","C","B","A-","A","A+"}))</f>
        <v>F</v>
      </c>
      <c r="AL139" s="33" t="str">
        <f>IF(P139="0","0",LOOKUP(P139,{0,1,2,3,"3.5",4,5},{"F","D","C","B","A-","A","A+"}))</f>
        <v>F</v>
      </c>
      <c r="AM139" s="33" t="str">
        <f>IF(T139="0","0",LOOKUP(T139,{0,1,2,3,"3.5",4,5},{"F","D","C","B","A-","A","A+"}))</f>
        <v>D</v>
      </c>
      <c r="AN139" s="33" t="str">
        <f>IF(X139="0","0",LOOKUP(X139,{0,1,2,3,"3.5",4,5},{"F","D","C","B","A-","A","A+"}))</f>
        <v>F</v>
      </c>
      <c r="AO139" s="33" t="str">
        <f>IF(AB139="0","0",LOOKUP(AB139,{0,1,2,3,"3.5",4,5},{"F","D","C","B","A-","A","A+"}))</f>
        <v>C</v>
      </c>
      <c r="AP139" s="52">
        <f t="shared" si="20"/>
        <v>178</v>
      </c>
    </row>
    <row r="140" spans="1:42" ht="20.100000000000001" customHeight="1" x14ac:dyDescent="0.25">
      <c r="A140" s="86">
        <v>2141</v>
      </c>
      <c r="B140" s="87" t="s">
        <v>430</v>
      </c>
      <c r="C140" s="62">
        <v>31</v>
      </c>
      <c r="D140" s="62">
        <v>24</v>
      </c>
      <c r="E140" s="59">
        <f t="shared" si="21"/>
        <v>55</v>
      </c>
      <c r="F140" s="59">
        <f>IF(E140="0","0",LOOKUP(E140,{0,33,40,50,60,70,80},{0,1,2,3,"3.5",4,5}))</f>
        <v>3</v>
      </c>
      <c r="G140" s="59">
        <v>27</v>
      </c>
      <c r="H140" s="59">
        <f>IF(G140="0","0",LOOKUP(G140,{0,33,40,50,60,70,80},{0,1,2,3,"3.5",4,5}))</f>
        <v>0</v>
      </c>
      <c r="I140" s="65">
        <v>18</v>
      </c>
      <c r="J140" s="59">
        <v>11</v>
      </c>
      <c r="K140" s="59">
        <f t="shared" si="22"/>
        <v>29</v>
      </c>
      <c r="L140" s="59">
        <f>IF(K140="0","0",LOOKUP(K140,{0,25,30,37,45,52,60},{0,1,2,3,"3.5",4,5}))</f>
        <v>1</v>
      </c>
      <c r="M140" s="65">
        <v>15</v>
      </c>
      <c r="N140" s="59">
        <v>18</v>
      </c>
      <c r="O140" s="59">
        <f t="shared" si="23"/>
        <v>0</v>
      </c>
      <c r="P140" s="59">
        <f>IF(O140="0","0",LOOKUP(O140,{0,33,40,50,60,70,80},{0,1,2,3,"3.5",4,5}))</f>
        <v>0</v>
      </c>
      <c r="Q140" s="62">
        <v>18</v>
      </c>
      <c r="R140" s="62">
        <v>20</v>
      </c>
      <c r="S140" s="59">
        <f t="shared" si="24"/>
        <v>0</v>
      </c>
      <c r="T140" s="59">
        <f>IF(S140="0","0",LOOKUP(S140,{0,33,40,50,60,70,80},{0,1,2,3,"3.5",4,5}))</f>
        <v>0</v>
      </c>
      <c r="U140" s="62">
        <v>19</v>
      </c>
      <c r="V140" s="62">
        <v>21</v>
      </c>
      <c r="W140" s="59">
        <f t="shared" si="25"/>
        <v>40</v>
      </c>
      <c r="X140" s="59">
        <f>IF(W140="0","0",LOOKUP(W140,{0,33,40,50,60,70,80},{0,1,2,3,"3.5",4,5}))</f>
        <v>2</v>
      </c>
      <c r="Y140" s="62">
        <v>22</v>
      </c>
      <c r="Z140" s="62">
        <v>13</v>
      </c>
      <c r="AA140" s="59">
        <f t="shared" si="26"/>
        <v>35</v>
      </c>
      <c r="AB140" s="59">
        <f>IF(AA140="0","0",LOOKUP(AA140,{0,25,30,37,45,52,60},{0,1,2,3,"3.5",4,5}))</f>
        <v>2</v>
      </c>
      <c r="AC140" s="82" t="s">
        <v>79</v>
      </c>
      <c r="AD140" s="82">
        <f>IF(ISBLANK(AB140)," ",IF(AB140="0","0",LOOKUP(AB140,{0,1,2,3,"3.5",4,5},{0,0,0,1,"1.5",2,3})))</f>
        <v>0</v>
      </c>
      <c r="AE140" s="77">
        <f t="shared" si="27"/>
        <v>0</v>
      </c>
      <c r="AF140" s="82" t="str">
        <f t="shared" si="28"/>
        <v>F</v>
      </c>
      <c r="AG140" s="85" t="str">
        <f t="shared" si="29"/>
        <v>Fail</v>
      </c>
      <c r="AH140" s="15"/>
      <c r="AI140" s="33" t="str">
        <f>IF(F140="0","0",LOOKUP(F140,{0,1,2,3,"3.5",4,5},{"F","D","C","B","A-","A","A+"}))</f>
        <v>B</v>
      </c>
      <c r="AJ140" s="33" t="str">
        <f>IF(H140="0","0",LOOKUP(H140,{0,1,2,3,"3.5",4,5},{"F","D","C","B","A-","A","A+"}))</f>
        <v>F</v>
      </c>
      <c r="AK140" s="33" t="str">
        <f>IF(L140="0","0",LOOKUP(L140,{0,1,2,3,"3.5",4,5},{"F","D","C","B","A-","A","A+"}))</f>
        <v>D</v>
      </c>
      <c r="AL140" s="33" t="str">
        <f>IF(P140="0","0",LOOKUP(P140,{0,1,2,3,"3.5",4,5},{"F","D","C","B","A-","A","A+"}))</f>
        <v>F</v>
      </c>
      <c r="AM140" s="33" t="str">
        <f>IF(T140="0","0",LOOKUP(T140,{0,1,2,3,"3.5",4,5},{"F","D","C","B","A-","A","A+"}))</f>
        <v>F</v>
      </c>
      <c r="AN140" s="33" t="str">
        <f>IF(X140="0","0",LOOKUP(X140,{0,1,2,3,"3.5",4,5},{"F","D","C","B","A-","A","A+"}))</f>
        <v>C</v>
      </c>
      <c r="AO140" s="33" t="str">
        <f>IF(AB140="0","0",LOOKUP(AB140,{0,1,2,3,"3.5",4,5},{"F","D","C","B","A-","A","A+"}))</f>
        <v>C</v>
      </c>
      <c r="AP140" s="52">
        <f t="shared" si="20"/>
        <v>186</v>
      </c>
    </row>
    <row r="141" spans="1:42" ht="20.100000000000001" customHeight="1" x14ac:dyDescent="0.25">
      <c r="A141" s="86">
        <v>2142</v>
      </c>
      <c r="B141" s="87" t="s">
        <v>431</v>
      </c>
      <c r="C141" s="62">
        <v>39</v>
      </c>
      <c r="D141" s="62">
        <v>27</v>
      </c>
      <c r="E141" s="59">
        <f t="shared" si="21"/>
        <v>66</v>
      </c>
      <c r="F141" s="59" t="str">
        <f>IF(E141="0","0",LOOKUP(E141,{0,33,40,50,60,70,80},{0,1,2,3,"3.5",4,5}))</f>
        <v>3.5</v>
      </c>
      <c r="G141" s="59">
        <v>58</v>
      </c>
      <c r="H141" s="59">
        <f>IF(G141="0","0",LOOKUP(G141,{0,33,40,50,60,70,80},{0,1,2,3,"3.5",4,5}))</f>
        <v>3</v>
      </c>
      <c r="I141" s="65">
        <v>32</v>
      </c>
      <c r="J141" s="59">
        <v>17</v>
      </c>
      <c r="K141" s="59">
        <f t="shared" si="22"/>
        <v>49</v>
      </c>
      <c r="L141" s="59" t="str">
        <f>IF(K141="0","0",LOOKUP(K141,{0,25,30,37,45,52,60},{0,1,2,3,"3.5",4,5}))</f>
        <v>3.5</v>
      </c>
      <c r="M141" s="65">
        <v>20</v>
      </c>
      <c r="N141" s="59">
        <v>14</v>
      </c>
      <c r="O141" s="59">
        <f t="shared" si="23"/>
        <v>34</v>
      </c>
      <c r="P141" s="59">
        <f>IF(O141="0","0",LOOKUP(O141,{0,33,40,50,60,70,80},{0,1,2,3,"3.5",4,5}))</f>
        <v>1</v>
      </c>
      <c r="Q141" s="62">
        <v>48</v>
      </c>
      <c r="R141" s="62">
        <v>17</v>
      </c>
      <c r="S141" s="59">
        <f t="shared" si="24"/>
        <v>65</v>
      </c>
      <c r="T141" s="59" t="str">
        <f>IF(S141="0","0",LOOKUP(S141,{0,33,40,50,60,70,80},{0,1,2,3,"3.5",4,5}))</f>
        <v>3.5</v>
      </c>
      <c r="U141" s="62">
        <v>34</v>
      </c>
      <c r="V141" s="62">
        <v>16</v>
      </c>
      <c r="W141" s="59">
        <f t="shared" si="25"/>
        <v>50</v>
      </c>
      <c r="X141" s="59">
        <f>IF(W141="0","0",LOOKUP(W141,{0,33,40,50,60,70,80},{0,1,2,3,"3.5",4,5}))</f>
        <v>3</v>
      </c>
      <c r="Y141" s="62">
        <v>22</v>
      </c>
      <c r="Z141" s="62">
        <v>19</v>
      </c>
      <c r="AA141" s="59">
        <f t="shared" si="26"/>
        <v>41</v>
      </c>
      <c r="AB141" s="59">
        <f>IF(AA141="0","0",LOOKUP(AA141,{0,25,30,37,45,52,60},{0,1,2,3,"3.5",4,5}))</f>
        <v>3</v>
      </c>
      <c r="AC141" s="82" t="s">
        <v>79</v>
      </c>
      <c r="AD141" s="82">
        <f>IF(ISBLANK(AB141)," ",IF(AB141="0","0",LOOKUP(AB141,{0,1,2,3,"3.5",4,5},{0,0,0,1,"1.5",2,3})))</f>
        <v>1</v>
      </c>
      <c r="AE141" s="77">
        <f t="shared" si="27"/>
        <v>3.0833333333333335</v>
      </c>
      <c r="AF141" s="82" t="str">
        <f t="shared" si="28"/>
        <v>B</v>
      </c>
      <c r="AG141" s="85" t="str">
        <f t="shared" si="29"/>
        <v>Average Result</v>
      </c>
      <c r="AH141" s="15"/>
      <c r="AI141" s="33" t="str">
        <f>IF(F141="0","0",LOOKUP(F141,{0,1,2,3,"3.5",4,5},{"F","D","C","B","A-","A","A+"}))</f>
        <v>A-</v>
      </c>
      <c r="AJ141" s="33" t="str">
        <f>IF(H141="0","0",LOOKUP(H141,{0,1,2,3,"3.5",4,5},{"F","D","C","B","A-","A","A+"}))</f>
        <v>B</v>
      </c>
      <c r="AK141" s="33" t="str">
        <f>IF(L141="0","0",LOOKUP(L141,{0,1,2,3,"3.5",4,5},{"F","D","C","B","A-","A","A+"}))</f>
        <v>A-</v>
      </c>
      <c r="AL141" s="33" t="str">
        <f>IF(P141="0","0",LOOKUP(P141,{0,1,2,3,"3.5",4,5},{"F","D","C","B","A-","A","A+"}))</f>
        <v>D</v>
      </c>
      <c r="AM141" s="33" t="str">
        <f>IF(T141="0","0",LOOKUP(T141,{0,1,2,3,"3.5",4,5},{"F","D","C","B","A-","A","A+"}))</f>
        <v>A-</v>
      </c>
      <c r="AN141" s="33" t="str">
        <f>IF(X141="0","0",LOOKUP(X141,{0,1,2,3,"3.5",4,5},{"F","D","C","B","A-","A","A+"}))</f>
        <v>B</v>
      </c>
      <c r="AO141" s="33" t="str">
        <f>IF(AB141="0","0",LOOKUP(AB141,{0,1,2,3,"3.5",4,5},{"F","D","C","B","A-","A","A+"}))</f>
        <v>B</v>
      </c>
      <c r="AP141" s="52">
        <f t="shared" si="20"/>
        <v>363</v>
      </c>
    </row>
    <row r="142" spans="1:42" ht="20.100000000000001" customHeight="1" x14ac:dyDescent="0.25">
      <c r="A142" s="86">
        <v>2143</v>
      </c>
      <c r="B142" s="87" t="s">
        <v>432</v>
      </c>
      <c r="C142" s="62">
        <v>43</v>
      </c>
      <c r="D142" s="62">
        <v>23</v>
      </c>
      <c r="E142" s="59">
        <f t="shared" si="21"/>
        <v>66</v>
      </c>
      <c r="F142" s="59" t="str">
        <f>IF(E142="0","0",LOOKUP(E142,{0,33,40,50,60,70,80},{0,1,2,3,"3.5",4,5}))</f>
        <v>3.5</v>
      </c>
      <c r="G142" s="59">
        <v>53</v>
      </c>
      <c r="H142" s="59">
        <f>IF(G142="0","0",LOOKUP(G142,{0,33,40,50,60,70,80},{0,1,2,3,"3.5",4,5}))</f>
        <v>3</v>
      </c>
      <c r="I142" s="65">
        <v>25</v>
      </c>
      <c r="J142" s="59">
        <v>14</v>
      </c>
      <c r="K142" s="59">
        <f t="shared" si="22"/>
        <v>39</v>
      </c>
      <c r="L142" s="59">
        <f>IF(K142="0","0",LOOKUP(K142,{0,25,30,37,45,52,60},{0,1,2,3,"3.5",4,5}))</f>
        <v>3</v>
      </c>
      <c r="M142" s="65">
        <v>23</v>
      </c>
      <c r="N142" s="59">
        <v>16</v>
      </c>
      <c r="O142" s="59">
        <f t="shared" si="23"/>
        <v>39</v>
      </c>
      <c r="P142" s="59">
        <f>IF(O142="0","0",LOOKUP(O142,{0,33,40,50,60,70,80},{0,1,2,3,"3.5",4,5}))</f>
        <v>1</v>
      </c>
      <c r="Q142" s="62">
        <v>42</v>
      </c>
      <c r="R142" s="62">
        <v>16</v>
      </c>
      <c r="S142" s="59">
        <f t="shared" si="24"/>
        <v>58</v>
      </c>
      <c r="T142" s="59">
        <f>IF(S142="0","0",LOOKUP(S142,{0,33,40,50,60,70,80},{0,1,2,3,"3.5",4,5}))</f>
        <v>3</v>
      </c>
      <c r="U142" s="62">
        <v>49</v>
      </c>
      <c r="V142" s="62">
        <v>22</v>
      </c>
      <c r="W142" s="59">
        <f t="shared" si="25"/>
        <v>71</v>
      </c>
      <c r="X142" s="59">
        <f>IF(W142="0","0",LOOKUP(W142,{0,33,40,50,60,70,80},{0,1,2,3,"3.5",4,5}))</f>
        <v>4</v>
      </c>
      <c r="Y142" s="62">
        <v>30</v>
      </c>
      <c r="Z142" s="62">
        <v>16</v>
      </c>
      <c r="AA142" s="59">
        <f t="shared" si="26"/>
        <v>46</v>
      </c>
      <c r="AB142" s="59" t="str">
        <f>IF(AA142="0","0",LOOKUP(AA142,{0,25,30,37,45,52,60},{0,1,2,3,"3.5",4,5}))</f>
        <v>3.5</v>
      </c>
      <c r="AC142" s="82" t="s">
        <v>79</v>
      </c>
      <c r="AD142" s="82" t="str">
        <f>IF(ISBLANK(AB142)," ",IF(AB142="0","0",LOOKUP(AB142,{0,1,2,3,"3.5",4,5},{0,0,0,1,"1.5",2,3})))</f>
        <v>1.5</v>
      </c>
      <c r="AE142" s="77">
        <f t="shared" si="27"/>
        <v>3.1666666666666665</v>
      </c>
      <c r="AF142" s="82" t="str">
        <f t="shared" si="28"/>
        <v>B</v>
      </c>
      <c r="AG142" s="85" t="str">
        <f t="shared" si="29"/>
        <v>Average Result</v>
      </c>
      <c r="AH142" s="15"/>
      <c r="AI142" s="33" t="str">
        <f>IF(F142="0","0",LOOKUP(F142,{0,1,2,3,"3.5",4,5},{"F","D","C","B","A-","A","A+"}))</f>
        <v>A-</v>
      </c>
      <c r="AJ142" s="33" t="str">
        <f>IF(H142="0","0",LOOKUP(H142,{0,1,2,3,"3.5",4,5},{"F","D","C","B","A-","A","A+"}))</f>
        <v>B</v>
      </c>
      <c r="AK142" s="33" t="str">
        <f>IF(L142="0","0",LOOKUP(L142,{0,1,2,3,"3.5",4,5},{"F","D","C","B","A-","A","A+"}))</f>
        <v>B</v>
      </c>
      <c r="AL142" s="33" t="str">
        <f>IF(P142="0","0",LOOKUP(P142,{0,1,2,3,"3.5",4,5},{"F","D","C","B","A-","A","A+"}))</f>
        <v>D</v>
      </c>
      <c r="AM142" s="33" t="str">
        <f>IF(T142="0","0",LOOKUP(T142,{0,1,2,3,"3.5",4,5},{"F","D","C","B","A-","A","A+"}))</f>
        <v>B</v>
      </c>
      <c r="AN142" s="33" t="str">
        <f>IF(X142="0","0",LOOKUP(X142,{0,1,2,3,"3.5",4,5},{"F","D","C","B","A-","A","A+"}))</f>
        <v>A</v>
      </c>
      <c r="AO142" s="33" t="str">
        <f>IF(AB142="0","0",LOOKUP(AB142,{0,1,2,3,"3.5",4,5},{"F","D","C","B","A-","A","A+"}))</f>
        <v>A-</v>
      </c>
      <c r="AP142" s="52">
        <f t="shared" si="20"/>
        <v>372</v>
      </c>
    </row>
    <row r="143" spans="1:42" ht="20.100000000000001" customHeight="1" x14ac:dyDescent="0.25">
      <c r="A143" s="86">
        <v>2144</v>
      </c>
      <c r="B143" s="87" t="s">
        <v>433</v>
      </c>
      <c r="C143" s="62">
        <v>37</v>
      </c>
      <c r="D143" s="62">
        <v>21</v>
      </c>
      <c r="E143" s="59">
        <f t="shared" si="21"/>
        <v>58</v>
      </c>
      <c r="F143" s="59">
        <f>IF(E143="0","0",LOOKUP(E143,{0,33,40,50,60,70,80},{0,1,2,3,"3.5",4,5}))</f>
        <v>3</v>
      </c>
      <c r="G143" s="59">
        <v>49</v>
      </c>
      <c r="H143" s="59">
        <f>IF(G143="0","0",LOOKUP(G143,{0,33,40,50,60,70,80},{0,1,2,3,"3.5",4,5}))</f>
        <v>2</v>
      </c>
      <c r="I143" s="65">
        <v>21</v>
      </c>
      <c r="J143" s="59">
        <v>12</v>
      </c>
      <c r="K143" s="59">
        <f t="shared" si="22"/>
        <v>33</v>
      </c>
      <c r="L143" s="59">
        <f>IF(K143="0","0",LOOKUP(K143,{0,25,30,37,45,52,60},{0,1,2,3,"3.5",4,5}))</f>
        <v>2</v>
      </c>
      <c r="M143" s="65">
        <v>27</v>
      </c>
      <c r="N143" s="59">
        <v>16</v>
      </c>
      <c r="O143" s="59">
        <f t="shared" si="23"/>
        <v>43</v>
      </c>
      <c r="P143" s="59">
        <f>IF(O143="0","0",LOOKUP(O143,{0,33,40,50,60,70,80},{0,1,2,3,"3.5",4,5}))</f>
        <v>2</v>
      </c>
      <c r="Q143" s="62">
        <v>43</v>
      </c>
      <c r="R143" s="62">
        <v>19</v>
      </c>
      <c r="S143" s="59">
        <f t="shared" si="24"/>
        <v>62</v>
      </c>
      <c r="T143" s="59" t="str">
        <f>IF(S143="0","0",LOOKUP(S143,{0,33,40,50,60,70,80},{0,1,2,3,"3.5",4,5}))</f>
        <v>3.5</v>
      </c>
      <c r="U143" s="62">
        <v>40</v>
      </c>
      <c r="V143" s="62">
        <v>23</v>
      </c>
      <c r="W143" s="59">
        <f t="shared" si="25"/>
        <v>63</v>
      </c>
      <c r="X143" s="59" t="str">
        <f>IF(W143="0","0",LOOKUP(W143,{0,33,40,50,60,70,80},{0,1,2,3,"3.5",4,5}))</f>
        <v>3.5</v>
      </c>
      <c r="Y143" s="62">
        <v>39</v>
      </c>
      <c r="Z143" s="62">
        <v>8</v>
      </c>
      <c r="AA143" s="59">
        <f t="shared" si="26"/>
        <v>47</v>
      </c>
      <c r="AB143" s="59" t="str">
        <f>IF(AA143="0","0",LOOKUP(AA143,{0,25,30,37,45,52,60},{0,1,2,3,"3.5",4,5}))</f>
        <v>3.5</v>
      </c>
      <c r="AC143" s="82" t="s">
        <v>79</v>
      </c>
      <c r="AD143" s="82" t="str">
        <f>IF(ISBLANK(AB143)," ",IF(AB143="0","0",LOOKUP(AB143,{0,1,2,3,"3.5",4,5},{0,0,0,1,"1.5",2,3})))</f>
        <v>1.5</v>
      </c>
      <c r="AE143" s="77">
        <f t="shared" si="27"/>
        <v>2.9166666666666665</v>
      </c>
      <c r="AF143" s="82" t="str">
        <f t="shared" si="28"/>
        <v>C</v>
      </c>
      <c r="AG143" s="85" t="str">
        <f t="shared" si="29"/>
        <v>Bellow Average Result</v>
      </c>
      <c r="AH143" s="15"/>
      <c r="AI143" s="33" t="str">
        <f>IF(F143="0","0",LOOKUP(F143,{0,1,2,3,"3.5",4,5},{"F","D","C","B","A-","A","A+"}))</f>
        <v>B</v>
      </c>
      <c r="AJ143" s="33" t="str">
        <f>IF(H143="0","0",LOOKUP(H143,{0,1,2,3,"3.5",4,5},{"F","D","C","B","A-","A","A+"}))</f>
        <v>C</v>
      </c>
      <c r="AK143" s="33" t="str">
        <f>IF(L143="0","0",LOOKUP(L143,{0,1,2,3,"3.5",4,5},{"F","D","C","B","A-","A","A+"}))</f>
        <v>C</v>
      </c>
      <c r="AL143" s="33" t="str">
        <f>IF(P143="0","0",LOOKUP(P143,{0,1,2,3,"3.5",4,5},{"F","D","C","B","A-","A","A+"}))</f>
        <v>C</v>
      </c>
      <c r="AM143" s="33" t="str">
        <f>IF(T143="0","0",LOOKUP(T143,{0,1,2,3,"3.5",4,5},{"F","D","C","B","A-","A","A+"}))</f>
        <v>A-</v>
      </c>
      <c r="AN143" s="33" t="str">
        <f>IF(X143="0","0",LOOKUP(X143,{0,1,2,3,"3.5",4,5},{"F","D","C","B","A-","A","A+"}))</f>
        <v>A-</v>
      </c>
      <c r="AO143" s="33" t="str">
        <f>IF(AB143="0","0",LOOKUP(AB143,{0,1,2,3,"3.5",4,5},{"F","D","C","B","A-","A","A+"}))</f>
        <v>A-</v>
      </c>
      <c r="AP143" s="52">
        <f t="shared" si="20"/>
        <v>355</v>
      </c>
    </row>
    <row r="144" spans="1:42" ht="20.100000000000001" customHeight="1" x14ac:dyDescent="0.25">
      <c r="A144" s="86">
        <v>2145</v>
      </c>
      <c r="B144" s="87" t="s">
        <v>434</v>
      </c>
      <c r="C144" s="62">
        <v>40</v>
      </c>
      <c r="D144" s="62">
        <v>24</v>
      </c>
      <c r="E144" s="59">
        <f t="shared" si="21"/>
        <v>64</v>
      </c>
      <c r="F144" s="59" t="str">
        <f>IF(E144="0","0",LOOKUP(E144,{0,33,40,50,60,70,80},{0,1,2,3,"3.5",4,5}))</f>
        <v>3.5</v>
      </c>
      <c r="G144" s="59">
        <v>61</v>
      </c>
      <c r="H144" s="59" t="str">
        <f>IF(G144="0","0",LOOKUP(G144,{0,33,40,50,60,70,80},{0,1,2,3,"3.5",4,5}))</f>
        <v>3.5</v>
      </c>
      <c r="I144" s="65">
        <v>24</v>
      </c>
      <c r="J144" s="59">
        <v>16</v>
      </c>
      <c r="K144" s="59">
        <f t="shared" si="22"/>
        <v>40</v>
      </c>
      <c r="L144" s="59">
        <f>IF(K144="0","0",LOOKUP(K144,{0,25,30,37,45,52,60},{0,1,2,3,"3.5",4,5}))</f>
        <v>3</v>
      </c>
      <c r="M144" s="65">
        <v>17</v>
      </c>
      <c r="N144" s="59">
        <v>13</v>
      </c>
      <c r="O144" s="59">
        <f t="shared" si="23"/>
        <v>0</v>
      </c>
      <c r="P144" s="59">
        <f>IF(O144="0","0",LOOKUP(O144,{0,33,40,50,60,70,80},{0,1,2,3,"3.5",4,5}))</f>
        <v>0</v>
      </c>
      <c r="Q144" s="62">
        <v>46</v>
      </c>
      <c r="R144" s="62">
        <v>21</v>
      </c>
      <c r="S144" s="59">
        <f t="shared" si="24"/>
        <v>67</v>
      </c>
      <c r="T144" s="59" t="str">
        <f>IF(S144="0","0",LOOKUP(S144,{0,33,40,50,60,70,80},{0,1,2,3,"3.5",4,5}))</f>
        <v>3.5</v>
      </c>
      <c r="U144" s="62">
        <v>45</v>
      </c>
      <c r="V144" s="62">
        <v>23</v>
      </c>
      <c r="W144" s="59">
        <f t="shared" si="25"/>
        <v>68</v>
      </c>
      <c r="X144" s="59" t="str">
        <f>IF(W144="0","0",LOOKUP(W144,{0,33,40,50,60,70,80},{0,1,2,3,"3.5",4,5}))</f>
        <v>3.5</v>
      </c>
      <c r="Y144" s="62">
        <v>26</v>
      </c>
      <c r="Z144" s="62">
        <v>15</v>
      </c>
      <c r="AA144" s="59">
        <f t="shared" si="26"/>
        <v>41</v>
      </c>
      <c r="AB144" s="59">
        <f>IF(AA144="0","0",LOOKUP(AA144,{0,25,30,37,45,52,60},{0,1,2,3,"3.5",4,5}))</f>
        <v>3</v>
      </c>
      <c r="AC144" s="82" t="s">
        <v>79</v>
      </c>
      <c r="AD144" s="82">
        <f>IF(ISBLANK(AB144)," ",IF(AB144="0","0",LOOKUP(AB144,{0,1,2,3,"3.5",4,5},{0,0,0,1,"1.5",2,3})))</f>
        <v>1</v>
      </c>
      <c r="AE144" s="77">
        <f t="shared" si="27"/>
        <v>0</v>
      </c>
      <c r="AF144" s="82" t="str">
        <f t="shared" si="28"/>
        <v>F</v>
      </c>
      <c r="AG144" s="85" t="str">
        <f t="shared" si="29"/>
        <v>Fail</v>
      </c>
      <c r="AH144" s="15"/>
      <c r="AI144" s="33" t="str">
        <f>IF(F144="0","0",LOOKUP(F144,{0,1,2,3,"3.5",4,5},{"F","D","C","B","A-","A","A+"}))</f>
        <v>A-</v>
      </c>
      <c r="AJ144" s="33" t="str">
        <f>IF(H144="0","0",LOOKUP(H144,{0,1,2,3,"3.5",4,5},{"F","D","C","B","A-","A","A+"}))</f>
        <v>A-</v>
      </c>
      <c r="AK144" s="33" t="str">
        <f>IF(L144="0","0",LOOKUP(L144,{0,1,2,3,"3.5",4,5},{"F","D","C","B","A-","A","A+"}))</f>
        <v>B</v>
      </c>
      <c r="AL144" s="33" t="str">
        <f>IF(P144="0","0",LOOKUP(P144,{0,1,2,3,"3.5",4,5},{"F","D","C","B","A-","A","A+"}))</f>
        <v>F</v>
      </c>
      <c r="AM144" s="33" t="str">
        <f>IF(T144="0","0",LOOKUP(T144,{0,1,2,3,"3.5",4,5},{"F","D","C","B","A-","A","A+"}))</f>
        <v>A-</v>
      </c>
      <c r="AN144" s="33" t="str">
        <f>IF(X144="0","0",LOOKUP(X144,{0,1,2,3,"3.5",4,5},{"F","D","C","B","A-","A","A+"}))</f>
        <v>A-</v>
      </c>
      <c r="AO144" s="33" t="str">
        <f>IF(AB144="0","0",LOOKUP(AB144,{0,1,2,3,"3.5",4,5},{"F","D","C","B","A-","A","A+"}))</f>
        <v>B</v>
      </c>
      <c r="AP144" s="52">
        <f t="shared" si="20"/>
        <v>341</v>
      </c>
    </row>
    <row r="145" spans="1:42" ht="20.100000000000001" customHeight="1" x14ac:dyDescent="0.25">
      <c r="A145" s="86">
        <v>2146</v>
      </c>
      <c r="B145" s="87" t="s">
        <v>296</v>
      </c>
      <c r="C145" s="62">
        <v>45</v>
      </c>
      <c r="D145" s="62">
        <v>23</v>
      </c>
      <c r="E145" s="59">
        <f t="shared" si="21"/>
        <v>68</v>
      </c>
      <c r="F145" s="59" t="str">
        <f>IF(E145="0","0",LOOKUP(E145,{0,33,40,50,60,70,80},{0,1,2,3,"3.5",4,5}))</f>
        <v>3.5</v>
      </c>
      <c r="G145" s="59">
        <v>51</v>
      </c>
      <c r="H145" s="59">
        <f>IF(G145="0","0",LOOKUP(G145,{0,33,40,50,60,70,80},{0,1,2,3,"3.5",4,5}))</f>
        <v>3</v>
      </c>
      <c r="I145" s="65">
        <v>29</v>
      </c>
      <c r="J145" s="59">
        <v>17</v>
      </c>
      <c r="K145" s="59">
        <f t="shared" si="22"/>
        <v>46</v>
      </c>
      <c r="L145" s="59" t="str">
        <f>IF(K145="0","0",LOOKUP(K145,{0,25,30,37,45,52,60},{0,1,2,3,"3.5",4,5}))</f>
        <v>3.5</v>
      </c>
      <c r="M145" s="65">
        <v>8</v>
      </c>
      <c r="N145" s="59">
        <v>14</v>
      </c>
      <c r="O145" s="59">
        <f t="shared" si="23"/>
        <v>0</v>
      </c>
      <c r="P145" s="59">
        <f>IF(O145="0","0",LOOKUP(O145,{0,33,40,50,60,70,80},{0,1,2,3,"3.5",4,5}))</f>
        <v>0</v>
      </c>
      <c r="Q145" s="62">
        <v>11</v>
      </c>
      <c r="R145" s="62">
        <v>12</v>
      </c>
      <c r="S145" s="59">
        <f t="shared" si="24"/>
        <v>0</v>
      </c>
      <c r="T145" s="59">
        <f>IF(S145="0","0",LOOKUP(S145,{0,33,40,50,60,70,80},{0,1,2,3,"3.5",4,5}))</f>
        <v>0</v>
      </c>
      <c r="U145" s="62">
        <v>9</v>
      </c>
      <c r="V145" s="62">
        <v>21</v>
      </c>
      <c r="W145" s="59">
        <f t="shared" si="25"/>
        <v>0</v>
      </c>
      <c r="X145" s="59">
        <f>IF(W145="0","0",LOOKUP(W145,{0,33,40,50,60,70,80},{0,1,2,3,"3.5",4,5}))</f>
        <v>0</v>
      </c>
      <c r="Y145" s="62">
        <v>13</v>
      </c>
      <c r="Z145" s="62">
        <v>12</v>
      </c>
      <c r="AA145" s="59">
        <f t="shared" si="26"/>
        <v>25</v>
      </c>
      <c r="AB145" s="59">
        <f>IF(AA145="0","0",LOOKUP(AA145,{0,25,30,37,45,52,60},{0,1,2,3,"3.5",4,5}))</f>
        <v>1</v>
      </c>
      <c r="AC145" s="82" t="s">
        <v>79</v>
      </c>
      <c r="AD145" s="82">
        <f>IF(ISBLANK(AB145)," ",IF(AB145="0","0",LOOKUP(AB145,{0,1,2,3,"3.5",4,5},{0,0,0,1,"1.5",2,3})))</f>
        <v>0</v>
      </c>
      <c r="AE145" s="77">
        <f t="shared" si="27"/>
        <v>0</v>
      </c>
      <c r="AF145" s="82" t="str">
        <f t="shared" si="28"/>
        <v>F</v>
      </c>
      <c r="AG145" s="85" t="str">
        <f t="shared" si="29"/>
        <v>Fail</v>
      </c>
      <c r="AH145" s="15"/>
      <c r="AI145" s="33" t="str">
        <f>IF(F145="0","0",LOOKUP(F145,{0,1,2,3,"3.5",4,5},{"F","D","C","B","A-","A","A+"}))</f>
        <v>A-</v>
      </c>
      <c r="AJ145" s="33" t="str">
        <f>IF(H145="0","0",LOOKUP(H145,{0,1,2,3,"3.5",4,5},{"F","D","C","B","A-","A","A+"}))</f>
        <v>B</v>
      </c>
      <c r="AK145" s="33" t="str">
        <f>IF(L145="0","0",LOOKUP(L145,{0,1,2,3,"3.5",4,5},{"F","D","C","B","A-","A","A+"}))</f>
        <v>A-</v>
      </c>
      <c r="AL145" s="33" t="str">
        <f>IF(P145="0","0",LOOKUP(P145,{0,1,2,3,"3.5",4,5},{"F","D","C","B","A-","A","A+"}))</f>
        <v>F</v>
      </c>
      <c r="AM145" s="33" t="str">
        <f>IF(T145="0","0",LOOKUP(T145,{0,1,2,3,"3.5",4,5},{"F","D","C","B","A-","A","A+"}))</f>
        <v>F</v>
      </c>
      <c r="AN145" s="33" t="str">
        <f>IF(X145="0","0",LOOKUP(X145,{0,1,2,3,"3.5",4,5},{"F","D","C","B","A-","A","A+"}))</f>
        <v>F</v>
      </c>
      <c r="AO145" s="33" t="str">
        <f>IF(AB145="0","0",LOOKUP(AB145,{0,1,2,3,"3.5",4,5},{"F","D","C","B","A-","A","A+"}))</f>
        <v>D</v>
      </c>
      <c r="AP145" s="52">
        <f t="shared" si="20"/>
        <v>190</v>
      </c>
    </row>
    <row r="146" spans="1:42" ht="20.100000000000001" customHeight="1" x14ac:dyDescent="0.25">
      <c r="A146" s="86">
        <v>2147</v>
      </c>
      <c r="B146" s="87" t="s">
        <v>435</v>
      </c>
      <c r="C146" s="62">
        <v>24</v>
      </c>
      <c r="D146" s="62">
        <v>19</v>
      </c>
      <c r="E146" s="59">
        <f t="shared" si="21"/>
        <v>43</v>
      </c>
      <c r="F146" s="59">
        <f>IF(E146="0","0",LOOKUP(E146,{0,33,40,50,60,70,80},{0,1,2,3,"3.5",4,5}))</f>
        <v>2</v>
      </c>
      <c r="G146" s="59">
        <v>35</v>
      </c>
      <c r="H146" s="59">
        <f>IF(G146="0","0",LOOKUP(G146,{0,33,40,50,60,70,80},{0,1,2,3,"3.5",4,5}))</f>
        <v>1</v>
      </c>
      <c r="I146" s="65">
        <v>19</v>
      </c>
      <c r="J146" s="59">
        <v>13</v>
      </c>
      <c r="K146" s="59">
        <f t="shared" si="22"/>
        <v>32</v>
      </c>
      <c r="L146" s="59">
        <f>IF(K146="0","0",LOOKUP(K146,{0,25,30,37,45,52,60},{0,1,2,3,"3.5",4,5}))</f>
        <v>2</v>
      </c>
      <c r="M146" s="65">
        <v>17</v>
      </c>
      <c r="N146" s="59">
        <v>18</v>
      </c>
      <c r="O146" s="59">
        <f t="shared" si="23"/>
        <v>0</v>
      </c>
      <c r="P146" s="59">
        <f>IF(O146="0","0",LOOKUP(O146,{0,33,40,50,60,70,80},{0,1,2,3,"3.5",4,5}))</f>
        <v>0</v>
      </c>
      <c r="Q146" s="62">
        <v>0</v>
      </c>
      <c r="R146" s="62">
        <v>0</v>
      </c>
      <c r="S146" s="59">
        <f t="shared" si="24"/>
        <v>0</v>
      </c>
      <c r="T146" s="59">
        <f>IF(S146="0","0",LOOKUP(S146,{0,33,40,50,60,70,80},{0,1,2,3,"3.5",4,5}))</f>
        <v>0</v>
      </c>
      <c r="U146" s="62">
        <v>26</v>
      </c>
      <c r="V146" s="62">
        <v>23</v>
      </c>
      <c r="W146" s="59">
        <f t="shared" si="25"/>
        <v>49</v>
      </c>
      <c r="X146" s="59">
        <f>IF(W146="0","0",LOOKUP(W146,{0,33,40,50,60,70,80},{0,1,2,3,"3.5",4,5}))</f>
        <v>2</v>
      </c>
      <c r="Y146" s="62">
        <v>0</v>
      </c>
      <c r="Z146" s="62">
        <v>0</v>
      </c>
      <c r="AA146" s="59">
        <f t="shared" si="26"/>
        <v>0</v>
      </c>
      <c r="AB146" s="59">
        <f>IF(AA146="0","0",LOOKUP(AA146,{0,25,30,37,45,52,60},{0,1,2,3,"3.5",4,5}))</f>
        <v>0</v>
      </c>
      <c r="AC146" s="82" t="s">
        <v>79</v>
      </c>
      <c r="AD146" s="82">
        <f>IF(ISBLANK(AB146)," ",IF(AB146="0","0",LOOKUP(AB146,{0,1,2,3,"3.5",4,5},{0,0,0,1,"1.5",2,3})))</f>
        <v>0</v>
      </c>
      <c r="AE146" s="77">
        <f t="shared" si="27"/>
        <v>0</v>
      </c>
      <c r="AF146" s="82" t="str">
        <f t="shared" si="28"/>
        <v>F</v>
      </c>
      <c r="AG146" s="85" t="str">
        <f t="shared" si="29"/>
        <v>Fail</v>
      </c>
      <c r="AH146" s="15"/>
      <c r="AI146" s="33" t="str">
        <f>IF(F146="0","0",LOOKUP(F146,{0,1,2,3,"3.5",4,5},{"F","D","C","B","A-","A","A+"}))</f>
        <v>C</v>
      </c>
      <c r="AJ146" s="33" t="str">
        <f>IF(H146="0","0",LOOKUP(H146,{0,1,2,3,"3.5",4,5},{"F","D","C","B","A-","A","A+"}))</f>
        <v>D</v>
      </c>
      <c r="AK146" s="33" t="str">
        <f>IF(L146="0","0",LOOKUP(L146,{0,1,2,3,"3.5",4,5},{"F","D","C","B","A-","A","A+"}))</f>
        <v>C</v>
      </c>
      <c r="AL146" s="33" t="str">
        <f>IF(P146="0","0",LOOKUP(P146,{0,1,2,3,"3.5",4,5},{"F","D","C","B","A-","A","A+"}))</f>
        <v>F</v>
      </c>
      <c r="AM146" s="33" t="str">
        <f>IF(T146="0","0",LOOKUP(T146,{0,1,2,3,"3.5",4,5},{"F","D","C","B","A-","A","A+"}))</f>
        <v>F</v>
      </c>
      <c r="AN146" s="33" t="str">
        <f>IF(X146="0","0",LOOKUP(X146,{0,1,2,3,"3.5",4,5},{"F","D","C","B","A-","A","A+"}))</f>
        <v>C</v>
      </c>
      <c r="AO146" s="33" t="str">
        <f>IF(AB146="0","0",LOOKUP(AB146,{0,1,2,3,"3.5",4,5},{"F","D","C","B","A-","A","A+"}))</f>
        <v>F</v>
      </c>
      <c r="AP146" s="52">
        <f t="shared" si="20"/>
        <v>159</v>
      </c>
    </row>
    <row r="147" spans="1:42" ht="20.100000000000001" customHeight="1" x14ac:dyDescent="0.25">
      <c r="A147" s="86">
        <v>2148</v>
      </c>
      <c r="B147" s="87" t="s">
        <v>436</v>
      </c>
      <c r="C147" s="62">
        <v>35</v>
      </c>
      <c r="D147" s="62">
        <v>20</v>
      </c>
      <c r="E147" s="59">
        <f t="shared" si="21"/>
        <v>55</v>
      </c>
      <c r="F147" s="59">
        <f>IF(E147="0","0",LOOKUP(E147,{0,33,40,50,60,70,80},{0,1,2,3,"3.5",4,5}))</f>
        <v>3</v>
      </c>
      <c r="G147" s="59">
        <v>54</v>
      </c>
      <c r="H147" s="59">
        <f>IF(G147="0","0",LOOKUP(G147,{0,33,40,50,60,70,80},{0,1,2,3,"3.5",4,5}))</f>
        <v>3</v>
      </c>
      <c r="I147" s="65">
        <v>17</v>
      </c>
      <c r="J147" s="59">
        <v>14</v>
      </c>
      <c r="K147" s="59">
        <f t="shared" si="22"/>
        <v>31</v>
      </c>
      <c r="L147" s="59">
        <f>IF(K147="0","0",LOOKUP(K147,{0,25,30,37,45,52,60},{0,1,2,3,"3.5",4,5}))</f>
        <v>2</v>
      </c>
      <c r="M147" s="65">
        <v>24</v>
      </c>
      <c r="N147" s="59">
        <v>16</v>
      </c>
      <c r="O147" s="59">
        <f t="shared" si="23"/>
        <v>40</v>
      </c>
      <c r="P147" s="59">
        <f>IF(O147="0","0",LOOKUP(O147,{0,33,40,50,60,70,80},{0,1,2,3,"3.5",4,5}))</f>
        <v>2</v>
      </c>
      <c r="Q147" s="62">
        <v>0</v>
      </c>
      <c r="R147" s="62">
        <v>0</v>
      </c>
      <c r="S147" s="59">
        <f t="shared" si="24"/>
        <v>0</v>
      </c>
      <c r="T147" s="59">
        <f>IF(S147="0","0",LOOKUP(S147,{0,33,40,50,60,70,80},{0,1,2,3,"3.5",4,5}))</f>
        <v>0</v>
      </c>
      <c r="U147" s="62">
        <v>37</v>
      </c>
      <c r="V147" s="62">
        <v>18</v>
      </c>
      <c r="W147" s="59">
        <f t="shared" si="25"/>
        <v>55</v>
      </c>
      <c r="X147" s="59">
        <f>IF(W147="0","0",LOOKUP(W147,{0,33,40,50,60,70,80},{0,1,2,3,"3.5",4,5}))</f>
        <v>3</v>
      </c>
      <c r="Y147" s="62">
        <v>0</v>
      </c>
      <c r="Z147" s="62">
        <v>0</v>
      </c>
      <c r="AA147" s="59">
        <f t="shared" si="26"/>
        <v>0</v>
      </c>
      <c r="AB147" s="59">
        <f>IF(AA147="0","0",LOOKUP(AA147,{0,25,30,37,45,52,60},{0,1,2,3,"3.5",4,5}))</f>
        <v>0</v>
      </c>
      <c r="AC147" s="82" t="s">
        <v>79</v>
      </c>
      <c r="AD147" s="82">
        <f>IF(ISBLANK(AB147)," ",IF(AB147="0","0",LOOKUP(AB147,{0,1,2,3,"3.5",4,5},{0,0,0,1,"1.5",2,3})))</f>
        <v>0</v>
      </c>
      <c r="AE147" s="77">
        <f t="shared" si="27"/>
        <v>0</v>
      </c>
      <c r="AF147" s="82" t="str">
        <f t="shared" si="28"/>
        <v>F</v>
      </c>
      <c r="AG147" s="85" t="str">
        <f t="shared" si="29"/>
        <v>Fail</v>
      </c>
      <c r="AH147" s="15"/>
      <c r="AI147" s="33" t="str">
        <f>IF(F147="0","0",LOOKUP(F147,{0,1,2,3,"3.5",4,5},{"F","D","C","B","A-","A","A+"}))</f>
        <v>B</v>
      </c>
      <c r="AJ147" s="33" t="str">
        <f>IF(H147="0","0",LOOKUP(H147,{0,1,2,3,"3.5",4,5},{"F","D","C","B","A-","A","A+"}))</f>
        <v>B</v>
      </c>
      <c r="AK147" s="33" t="str">
        <f>IF(L147="0","0",LOOKUP(L147,{0,1,2,3,"3.5",4,5},{"F","D","C","B","A-","A","A+"}))</f>
        <v>C</v>
      </c>
      <c r="AL147" s="33" t="str">
        <f>IF(P147="0","0",LOOKUP(P147,{0,1,2,3,"3.5",4,5},{"F","D","C","B","A-","A","A+"}))</f>
        <v>C</v>
      </c>
      <c r="AM147" s="33" t="str">
        <f>IF(T147="0","0",LOOKUP(T147,{0,1,2,3,"3.5",4,5},{"F","D","C","B","A-","A","A+"}))</f>
        <v>F</v>
      </c>
      <c r="AN147" s="33" t="str">
        <f>IF(X147="0","0",LOOKUP(X147,{0,1,2,3,"3.5",4,5},{"F","D","C","B","A-","A","A+"}))</f>
        <v>B</v>
      </c>
      <c r="AO147" s="33" t="str">
        <f>IF(AB147="0","0",LOOKUP(AB147,{0,1,2,3,"3.5",4,5},{"F","D","C","B","A-","A","A+"}))</f>
        <v>F</v>
      </c>
      <c r="AP147" s="52">
        <f t="shared" si="20"/>
        <v>235</v>
      </c>
    </row>
    <row r="148" spans="1:42" ht="20.100000000000001" customHeight="1" x14ac:dyDescent="0.25">
      <c r="A148" s="86">
        <v>2149</v>
      </c>
      <c r="B148" s="87" t="s">
        <v>437</v>
      </c>
      <c r="C148" s="62">
        <v>42</v>
      </c>
      <c r="D148" s="62">
        <v>21</v>
      </c>
      <c r="E148" s="59">
        <f t="shared" si="21"/>
        <v>63</v>
      </c>
      <c r="F148" s="59" t="str">
        <f>IF(E148="0","0",LOOKUP(E148,{0,33,40,50,60,70,80},{0,1,2,3,"3.5",4,5}))</f>
        <v>3.5</v>
      </c>
      <c r="G148" s="59">
        <v>42</v>
      </c>
      <c r="H148" s="59">
        <f>IF(G148="0","0",LOOKUP(G148,{0,33,40,50,60,70,80},{0,1,2,3,"3.5",4,5}))</f>
        <v>2</v>
      </c>
      <c r="I148" s="65">
        <v>26</v>
      </c>
      <c r="J148" s="59">
        <v>12</v>
      </c>
      <c r="K148" s="59">
        <f t="shared" si="22"/>
        <v>38</v>
      </c>
      <c r="L148" s="59">
        <f>IF(K148="0","0",LOOKUP(K148,{0,25,30,37,45,52,60},{0,1,2,3,"3.5",4,5}))</f>
        <v>3</v>
      </c>
      <c r="M148" s="65">
        <v>20</v>
      </c>
      <c r="N148" s="59">
        <v>14</v>
      </c>
      <c r="O148" s="59">
        <f t="shared" si="23"/>
        <v>34</v>
      </c>
      <c r="P148" s="59">
        <f>IF(O148="0","0",LOOKUP(O148,{0,33,40,50,60,70,80},{0,1,2,3,"3.5",4,5}))</f>
        <v>1</v>
      </c>
      <c r="Q148" s="62">
        <v>56</v>
      </c>
      <c r="R148" s="62">
        <v>18</v>
      </c>
      <c r="S148" s="59">
        <f t="shared" si="24"/>
        <v>74</v>
      </c>
      <c r="T148" s="59">
        <f>IF(S148="0","0",LOOKUP(S148,{0,33,40,50,60,70,80},{0,1,2,3,"3.5",4,5}))</f>
        <v>4</v>
      </c>
      <c r="U148" s="62">
        <v>46</v>
      </c>
      <c r="V148" s="62">
        <v>22</v>
      </c>
      <c r="W148" s="59">
        <f t="shared" si="25"/>
        <v>68</v>
      </c>
      <c r="X148" s="59" t="str">
        <f>IF(W148="0","0",LOOKUP(W148,{0,33,40,50,60,70,80},{0,1,2,3,"3.5",4,5}))</f>
        <v>3.5</v>
      </c>
      <c r="Y148" s="62">
        <v>24</v>
      </c>
      <c r="Z148" s="62">
        <v>16</v>
      </c>
      <c r="AA148" s="59">
        <f t="shared" si="26"/>
        <v>40</v>
      </c>
      <c r="AB148" s="59">
        <f>IF(AA148="0","0",LOOKUP(AA148,{0,25,30,37,45,52,60},{0,1,2,3,"3.5",4,5}))</f>
        <v>3</v>
      </c>
      <c r="AC148" s="82" t="s">
        <v>79</v>
      </c>
      <c r="AD148" s="82">
        <f>IF(ISBLANK(AB148)," ",IF(AB148="0","0",LOOKUP(AB148,{0,1,2,3,"3.5",4,5},{0,0,0,1,"1.5",2,3})))</f>
        <v>1</v>
      </c>
      <c r="AE148" s="77">
        <f t="shared" si="27"/>
        <v>3</v>
      </c>
      <c r="AF148" s="82" t="str">
        <f t="shared" si="28"/>
        <v>B</v>
      </c>
      <c r="AG148" s="85" t="str">
        <f t="shared" si="29"/>
        <v>Average Result</v>
      </c>
      <c r="AH148" s="15"/>
      <c r="AI148" s="33" t="str">
        <f>IF(F148="0","0",LOOKUP(F148,{0,1,2,3,"3.5",4,5},{"F","D","C","B","A-","A","A+"}))</f>
        <v>A-</v>
      </c>
      <c r="AJ148" s="33" t="str">
        <f>IF(H148="0","0",LOOKUP(H148,{0,1,2,3,"3.5",4,5},{"F","D","C","B","A-","A","A+"}))</f>
        <v>C</v>
      </c>
      <c r="AK148" s="33" t="str">
        <f>IF(L148="0","0",LOOKUP(L148,{0,1,2,3,"3.5",4,5},{"F","D","C","B","A-","A","A+"}))</f>
        <v>B</v>
      </c>
      <c r="AL148" s="33" t="str">
        <f>IF(P148="0","0",LOOKUP(P148,{0,1,2,3,"3.5",4,5},{"F","D","C","B","A-","A","A+"}))</f>
        <v>D</v>
      </c>
      <c r="AM148" s="33" t="str">
        <f>IF(T148="0","0",LOOKUP(T148,{0,1,2,3,"3.5",4,5},{"F","D","C","B","A-","A","A+"}))</f>
        <v>A</v>
      </c>
      <c r="AN148" s="33" t="str">
        <f>IF(X148="0","0",LOOKUP(X148,{0,1,2,3,"3.5",4,5},{"F","D","C","B","A-","A","A+"}))</f>
        <v>A-</v>
      </c>
      <c r="AO148" s="33" t="str">
        <f>IF(AB148="0","0",LOOKUP(AB148,{0,1,2,3,"3.5",4,5},{"F","D","C","B","A-","A","A+"}))</f>
        <v>B</v>
      </c>
      <c r="AP148" s="52">
        <f t="shared" si="20"/>
        <v>359</v>
      </c>
    </row>
    <row r="149" spans="1:42" ht="20.100000000000001" customHeight="1" x14ac:dyDescent="0.25">
      <c r="A149" s="86">
        <v>2150</v>
      </c>
      <c r="B149" s="87" t="s">
        <v>438</v>
      </c>
      <c r="C149" s="62">
        <v>39</v>
      </c>
      <c r="D149" s="62">
        <v>21</v>
      </c>
      <c r="E149" s="59">
        <f t="shared" si="21"/>
        <v>60</v>
      </c>
      <c r="F149" s="59" t="str">
        <f>IF(E149="0","0",LOOKUP(E149,{0,33,40,50,60,70,80},{0,1,2,3,"3.5",4,5}))</f>
        <v>3.5</v>
      </c>
      <c r="G149" s="59">
        <v>47</v>
      </c>
      <c r="H149" s="59">
        <f>IF(G149="0","0",LOOKUP(G149,{0,33,40,50,60,70,80},{0,1,2,3,"3.5",4,5}))</f>
        <v>2</v>
      </c>
      <c r="I149" s="65">
        <v>22</v>
      </c>
      <c r="J149" s="59">
        <v>17</v>
      </c>
      <c r="K149" s="59">
        <f t="shared" si="22"/>
        <v>39</v>
      </c>
      <c r="L149" s="59">
        <f>IF(K149="0","0",LOOKUP(K149,{0,25,30,37,45,52,60},{0,1,2,3,"3.5",4,5}))</f>
        <v>3</v>
      </c>
      <c r="M149" s="65">
        <v>28</v>
      </c>
      <c r="N149" s="59">
        <v>19</v>
      </c>
      <c r="O149" s="59">
        <f t="shared" si="23"/>
        <v>47</v>
      </c>
      <c r="P149" s="59">
        <f>IF(O149="0","0",LOOKUP(O149,{0,33,40,50,60,70,80},{0,1,2,3,"3.5",4,5}))</f>
        <v>2</v>
      </c>
      <c r="Q149" s="62">
        <v>37</v>
      </c>
      <c r="R149" s="62">
        <v>16</v>
      </c>
      <c r="S149" s="59">
        <f t="shared" si="24"/>
        <v>53</v>
      </c>
      <c r="T149" s="59">
        <f>IF(S149="0","0",LOOKUP(S149,{0,33,40,50,60,70,80},{0,1,2,3,"3.5",4,5}))</f>
        <v>3</v>
      </c>
      <c r="U149" s="62">
        <v>28</v>
      </c>
      <c r="V149" s="62">
        <v>24</v>
      </c>
      <c r="W149" s="59">
        <f t="shared" si="25"/>
        <v>52</v>
      </c>
      <c r="X149" s="59">
        <f>IF(W149="0","0",LOOKUP(W149,{0,33,40,50,60,70,80},{0,1,2,3,"3.5",4,5}))</f>
        <v>3</v>
      </c>
      <c r="Y149" s="62">
        <v>30</v>
      </c>
      <c r="Z149" s="62">
        <v>21</v>
      </c>
      <c r="AA149" s="59">
        <f t="shared" si="26"/>
        <v>51</v>
      </c>
      <c r="AB149" s="59" t="str">
        <f>IF(AA149="0","0",LOOKUP(AA149,{0,25,30,37,45,52,60},{0,1,2,3,"3.5",4,5}))</f>
        <v>3.5</v>
      </c>
      <c r="AC149" s="82" t="s">
        <v>79</v>
      </c>
      <c r="AD149" s="82" t="str">
        <f>IF(ISBLANK(AB149)," ",IF(AB149="0","0",LOOKUP(AB149,{0,1,2,3,"3.5",4,5},{0,0,0,1,"1.5",2,3})))</f>
        <v>1.5</v>
      </c>
      <c r="AE149" s="77">
        <f t="shared" si="27"/>
        <v>3</v>
      </c>
      <c r="AF149" s="82" t="str">
        <f t="shared" si="28"/>
        <v>B</v>
      </c>
      <c r="AG149" s="85" t="str">
        <f t="shared" si="29"/>
        <v>Average Result</v>
      </c>
      <c r="AH149" s="15"/>
      <c r="AI149" s="33" t="str">
        <f>IF(F149="0","0",LOOKUP(F149,{0,1,2,3,"3.5",4,5},{"F","D","C","B","A-","A","A+"}))</f>
        <v>A-</v>
      </c>
      <c r="AJ149" s="33" t="str">
        <f>IF(H149="0","0",LOOKUP(H149,{0,1,2,3,"3.5",4,5},{"F","D","C","B","A-","A","A+"}))</f>
        <v>C</v>
      </c>
      <c r="AK149" s="33" t="str">
        <f>IF(L149="0","0",LOOKUP(L149,{0,1,2,3,"3.5",4,5},{"F","D","C","B","A-","A","A+"}))</f>
        <v>B</v>
      </c>
      <c r="AL149" s="33" t="str">
        <f>IF(P149="0","0",LOOKUP(P149,{0,1,2,3,"3.5",4,5},{"F","D","C","B","A-","A","A+"}))</f>
        <v>C</v>
      </c>
      <c r="AM149" s="33" t="str">
        <f>IF(T149="0","0",LOOKUP(T149,{0,1,2,3,"3.5",4,5},{"F","D","C","B","A-","A","A+"}))</f>
        <v>B</v>
      </c>
      <c r="AN149" s="33" t="str">
        <f>IF(X149="0","0",LOOKUP(X149,{0,1,2,3,"3.5",4,5},{"F","D","C","B","A-","A","A+"}))</f>
        <v>B</v>
      </c>
      <c r="AO149" s="33" t="str">
        <f>IF(AB149="0","0",LOOKUP(AB149,{0,1,2,3,"3.5",4,5},{"F","D","C","B","A-","A","A+"}))</f>
        <v>A-</v>
      </c>
      <c r="AP149" s="52">
        <f t="shared" si="20"/>
        <v>349</v>
      </c>
    </row>
    <row r="150" spans="1:42" ht="20.100000000000001" customHeight="1" x14ac:dyDescent="0.25">
      <c r="A150" s="86">
        <v>2151</v>
      </c>
      <c r="B150" s="87" t="s">
        <v>439</v>
      </c>
      <c r="C150" s="62">
        <v>39</v>
      </c>
      <c r="D150" s="62">
        <v>23</v>
      </c>
      <c r="E150" s="59">
        <f t="shared" si="21"/>
        <v>62</v>
      </c>
      <c r="F150" s="59" t="str">
        <f>IF(E150="0","0",LOOKUP(E150,{0,33,40,50,60,70,80},{0,1,2,3,"3.5",4,5}))</f>
        <v>3.5</v>
      </c>
      <c r="G150" s="59">
        <v>63</v>
      </c>
      <c r="H150" s="59" t="str">
        <f>IF(G150="0","0",LOOKUP(G150,{0,33,40,50,60,70,80},{0,1,2,3,"3.5",4,5}))</f>
        <v>3.5</v>
      </c>
      <c r="I150" s="65">
        <v>23</v>
      </c>
      <c r="J150" s="59">
        <v>13</v>
      </c>
      <c r="K150" s="59">
        <f t="shared" si="22"/>
        <v>36</v>
      </c>
      <c r="L150" s="59">
        <f>IF(K150="0","0",LOOKUP(K150,{0,25,30,37,45,52,60},{0,1,2,3,"3.5",4,5}))</f>
        <v>2</v>
      </c>
      <c r="M150" s="65">
        <v>25</v>
      </c>
      <c r="N150" s="59">
        <v>14</v>
      </c>
      <c r="O150" s="59">
        <f t="shared" si="23"/>
        <v>39</v>
      </c>
      <c r="P150" s="59">
        <f>IF(O150="0","0",LOOKUP(O150,{0,33,40,50,60,70,80},{0,1,2,3,"3.5",4,5}))</f>
        <v>1</v>
      </c>
      <c r="Q150" s="62">
        <v>47</v>
      </c>
      <c r="R150" s="62">
        <v>18</v>
      </c>
      <c r="S150" s="59">
        <f t="shared" si="24"/>
        <v>65</v>
      </c>
      <c r="T150" s="59" t="str">
        <f>IF(S150="0","0",LOOKUP(S150,{0,33,40,50,60,70,80},{0,1,2,3,"3.5",4,5}))</f>
        <v>3.5</v>
      </c>
      <c r="U150" s="62">
        <v>49</v>
      </c>
      <c r="V150" s="62">
        <v>22</v>
      </c>
      <c r="W150" s="59">
        <f t="shared" si="25"/>
        <v>71</v>
      </c>
      <c r="X150" s="59">
        <f>IF(W150="0","0",LOOKUP(W150,{0,33,40,50,60,70,80},{0,1,2,3,"3.5",4,5}))</f>
        <v>4</v>
      </c>
      <c r="Y150" s="62">
        <v>21</v>
      </c>
      <c r="Z150" s="62">
        <v>1</v>
      </c>
      <c r="AA150" s="59">
        <f t="shared" si="26"/>
        <v>0</v>
      </c>
      <c r="AB150" s="59">
        <f>IF(AA150="0","0",LOOKUP(AA150,{0,25,30,37,45,52,60},{0,1,2,3,"3.5",4,5}))</f>
        <v>0</v>
      </c>
      <c r="AC150" s="82" t="s">
        <v>79</v>
      </c>
      <c r="AD150" s="82">
        <f>IF(ISBLANK(AB150)," ",IF(AB150="0","0",LOOKUP(AB150,{0,1,2,3,"3.5",4,5},{0,0,0,1,"1.5",2,3})))</f>
        <v>0</v>
      </c>
      <c r="AE150" s="77">
        <f t="shared" si="27"/>
        <v>2.9166666666666665</v>
      </c>
      <c r="AF150" s="82" t="str">
        <f t="shared" si="28"/>
        <v>C</v>
      </c>
      <c r="AG150" s="85" t="str">
        <f t="shared" si="29"/>
        <v>Bellow Average Result</v>
      </c>
      <c r="AH150" s="15"/>
      <c r="AI150" s="33" t="str">
        <f>IF(F150="0","0",LOOKUP(F150,{0,1,2,3,"3.5",4,5},{"F","D","C","B","A-","A","A+"}))</f>
        <v>A-</v>
      </c>
      <c r="AJ150" s="33" t="str">
        <f>IF(H150="0","0",LOOKUP(H150,{0,1,2,3,"3.5",4,5},{"F","D","C","B","A-","A","A+"}))</f>
        <v>A-</v>
      </c>
      <c r="AK150" s="33" t="str">
        <f>IF(L150="0","0",LOOKUP(L150,{0,1,2,3,"3.5",4,5},{"F","D","C","B","A-","A","A+"}))</f>
        <v>C</v>
      </c>
      <c r="AL150" s="33" t="str">
        <f>IF(P150="0","0",LOOKUP(P150,{0,1,2,3,"3.5",4,5},{"F","D","C","B","A-","A","A+"}))</f>
        <v>D</v>
      </c>
      <c r="AM150" s="33" t="str">
        <f>IF(T150="0","0",LOOKUP(T150,{0,1,2,3,"3.5",4,5},{"F","D","C","B","A-","A","A+"}))</f>
        <v>A-</v>
      </c>
      <c r="AN150" s="33" t="str">
        <f>IF(X150="0","0",LOOKUP(X150,{0,1,2,3,"3.5",4,5},{"F","D","C","B","A-","A","A+"}))</f>
        <v>A</v>
      </c>
      <c r="AO150" s="33" t="str">
        <f>IF(AB150="0","0",LOOKUP(AB150,{0,1,2,3,"3.5",4,5},{"F","D","C","B","A-","A","A+"}))</f>
        <v>F</v>
      </c>
      <c r="AP150" s="52">
        <f t="shared" si="20"/>
        <v>336</v>
      </c>
    </row>
    <row r="151" spans="1:42" ht="20.100000000000001" customHeight="1" x14ac:dyDescent="0.25">
      <c r="A151" s="86">
        <v>2152</v>
      </c>
      <c r="B151" s="87" t="s">
        <v>440</v>
      </c>
      <c r="C151" s="62">
        <v>33</v>
      </c>
      <c r="D151" s="62">
        <v>19</v>
      </c>
      <c r="E151" s="59">
        <f t="shared" si="21"/>
        <v>52</v>
      </c>
      <c r="F151" s="59">
        <f>IF(E151="0","0",LOOKUP(E151,{0,33,40,50,60,70,80},{0,1,2,3,"3.5",4,5}))</f>
        <v>3</v>
      </c>
      <c r="G151" s="59">
        <v>29</v>
      </c>
      <c r="H151" s="59">
        <f>IF(G151="0","0",LOOKUP(G151,{0,33,40,50,60,70,80},{0,1,2,3,"3.5",4,5}))</f>
        <v>0</v>
      </c>
      <c r="I151" s="65">
        <v>17</v>
      </c>
      <c r="J151" s="59">
        <v>9</v>
      </c>
      <c r="K151" s="59">
        <f t="shared" si="22"/>
        <v>26</v>
      </c>
      <c r="L151" s="59">
        <f>IF(K151="0","0",LOOKUP(K151,{0,25,30,37,45,52,60},{0,1,2,3,"3.5",4,5}))</f>
        <v>1</v>
      </c>
      <c r="M151" s="65">
        <v>11</v>
      </c>
      <c r="N151" s="59">
        <v>14</v>
      </c>
      <c r="O151" s="59">
        <f t="shared" si="23"/>
        <v>0</v>
      </c>
      <c r="P151" s="59">
        <f>IF(O151="0","0",LOOKUP(O151,{0,33,40,50,60,70,80},{0,1,2,3,"3.5",4,5}))</f>
        <v>0</v>
      </c>
      <c r="Q151" s="62">
        <v>35</v>
      </c>
      <c r="R151" s="62">
        <v>12</v>
      </c>
      <c r="S151" s="59">
        <f t="shared" si="24"/>
        <v>47</v>
      </c>
      <c r="T151" s="59">
        <f>IF(S151="0","0",LOOKUP(S151,{0,33,40,50,60,70,80},{0,1,2,3,"3.5",4,5}))</f>
        <v>2</v>
      </c>
      <c r="U151" s="62">
        <v>27</v>
      </c>
      <c r="V151" s="62">
        <v>13</v>
      </c>
      <c r="W151" s="59">
        <f t="shared" si="25"/>
        <v>40</v>
      </c>
      <c r="X151" s="59">
        <f>IF(W151="0","0",LOOKUP(W151,{0,33,40,50,60,70,80},{0,1,2,3,"3.5",4,5}))</f>
        <v>2</v>
      </c>
      <c r="Y151" s="62">
        <v>13</v>
      </c>
      <c r="Z151" s="62">
        <v>13</v>
      </c>
      <c r="AA151" s="59">
        <f t="shared" si="26"/>
        <v>26</v>
      </c>
      <c r="AB151" s="59">
        <f>IF(AA151="0","0",LOOKUP(AA151,{0,25,30,37,45,52,60},{0,1,2,3,"3.5",4,5}))</f>
        <v>1</v>
      </c>
      <c r="AC151" s="82" t="s">
        <v>79</v>
      </c>
      <c r="AD151" s="82">
        <f>IF(ISBLANK(AB151)," ",IF(AB151="0","0",LOOKUP(AB151,{0,1,2,3,"3.5",4,5},{0,0,0,1,"1.5",2,3})))</f>
        <v>0</v>
      </c>
      <c r="AE151" s="77">
        <f t="shared" si="27"/>
        <v>0</v>
      </c>
      <c r="AF151" s="82" t="str">
        <f t="shared" si="28"/>
        <v>F</v>
      </c>
      <c r="AG151" s="85" t="str">
        <f t="shared" si="29"/>
        <v>Fail</v>
      </c>
      <c r="AH151" s="15"/>
      <c r="AI151" s="33" t="str">
        <f>IF(F151="0","0",LOOKUP(F151,{0,1,2,3,"3.5",4,5},{"F","D","C","B","A-","A","A+"}))</f>
        <v>B</v>
      </c>
      <c r="AJ151" s="33" t="str">
        <f>IF(H151="0","0",LOOKUP(H151,{0,1,2,3,"3.5",4,5},{"F","D","C","B","A-","A","A+"}))</f>
        <v>F</v>
      </c>
      <c r="AK151" s="33" t="str">
        <f>IF(L151="0","0",LOOKUP(L151,{0,1,2,3,"3.5",4,5},{"F","D","C","B","A-","A","A+"}))</f>
        <v>D</v>
      </c>
      <c r="AL151" s="33" t="str">
        <f>IF(P151="0","0",LOOKUP(P151,{0,1,2,3,"3.5",4,5},{"F","D","C","B","A-","A","A+"}))</f>
        <v>F</v>
      </c>
      <c r="AM151" s="33" t="str">
        <f>IF(T151="0","0",LOOKUP(T151,{0,1,2,3,"3.5",4,5},{"F","D","C","B","A-","A","A+"}))</f>
        <v>C</v>
      </c>
      <c r="AN151" s="33" t="str">
        <f>IF(X151="0","0",LOOKUP(X151,{0,1,2,3,"3.5",4,5},{"F","D","C","B","A-","A","A+"}))</f>
        <v>C</v>
      </c>
      <c r="AO151" s="33" t="str">
        <f>IF(AB151="0","0",LOOKUP(AB151,{0,1,2,3,"3.5",4,5},{"F","D","C","B","A-","A","A+"}))</f>
        <v>D</v>
      </c>
      <c r="AP151" s="52">
        <f t="shared" si="20"/>
        <v>220</v>
      </c>
    </row>
    <row r="152" spans="1:42" ht="20.100000000000001" customHeight="1" x14ac:dyDescent="0.25">
      <c r="A152" s="86">
        <v>2153</v>
      </c>
      <c r="B152" s="87" t="s">
        <v>441</v>
      </c>
      <c r="C152" s="62">
        <v>34</v>
      </c>
      <c r="D152" s="62">
        <v>21</v>
      </c>
      <c r="E152" s="59">
        <f t="shared" si="21"/>
        <v>55</v>
      </c>
      <c r="F152" s="59">
        <f>IF(E152="0","0",LOOKUP(E152,{0,33,40,50,60,70,80},{0,1,2,3,"3.5",4,5}))</f>
        <v>3</v>
      </c>
      <c r="G152" s="59">
        <v>44</v>
      </c>
      <c r="H152" s="59">
        <f>IF(G152="0","0",LOOKUP(G152,{0,33,40,50,60,70,80},{0,1,2,3,"3.5",4,5}))</f>
        <v>2</v>
      </c>
      <c r="I152" s="65">
        <v>13</v>
      </c>
      <c r="J152" s="59">
        <v>12</v>
      </c>
      <c r="K152" s="59">
        <f t="shared" si="22"/>
        <v>25</v>
      </c>
      <c r="L152" s="59">
        <f>IF(K152="0","0",LOOKUP(K152,{0,25,30,37,45,52,60},{0,1,2,3,"3.5",4,5}))</f>
        <v>1</v>
      </c>
      <c r="M152" s="65">
        <v>26</v>
      </c>
      <c r="N152" s="59">
        <v>11</v>
      </c>
      <c r="O152" s="59">
        <f t="shared" si="23"/>
        <v>37</v>
      </c>
      <c r="P152" s="59">
        <f>IF(O152="0","0",LOOKUP(O152,{0,33,40,50,60,70,80},{0,1,2,3,"3.5",4,5}))</f>
        <v>1</v>
      </c>
      <c r="Q152" s="62">
        <v>50</v>
      </c>
      <c r="R152" s="62">
        <v>11</v>
      </c>
      <c r="S152" s="59">
        <f t="shared" si="24"/>
        <v>61</v>
      </c>
      <c r="T152" s="59" t="str">
        <f>IF(S152="0","0",LOOKUP(S152,{0,33,40,50,60,70,80},{0,1,2,3,"3.5",4,5}))</f>
        <v>3.5</v>
      </c>
      <c r="U152" s="62">
        <v>21</v>
      </c>
      <c r="V152" s="62">
        <v>13</v>
      </c>
      <c r="W152" s="59">
        <f t="shared" si="25"/>
        <v>34</v>
      </c>
      <c r="X152" s="59">
        <f>IF(W152="0","0",LOOKUP(W152,{0,33,40,50,60,70,80},{0,1,2,3,"3.5",4,5}))</f>
        <v>1</v>
      </c>
      <c r="Y152" s="62">
        <v>8</v>
      </c>
      <c r="Z152" s="62">
        <v>20</v>
      </c>
      <c r="AA152" s="59">
        <f t="shared" si="26"/>
        <v>0</v>
      </c>
      <c r="AB152" s="59">
        <f>IF(AA152="0","0",LOOKUP(AA152,{0,25,30,37,45,52,60},{0,1,2,3,"3.5",4,5}))</f>
        <v>0</v>
      </c>
      <c r="AC152" s="82" t="s">
        <v>79</v>
      </c>
      <c r="AD152" s="82">
        <f>IF(ISBLANK(AB152)," ",IF(AB152="0","0",LOOKUP(AB152,{0,1,2,3,"3.5",4,5},{0,0,0,1,"1.5",2,3})))</f>
        <v>0</v>
      </c>
      <c r="AE152" s="77">
        <f t="shared" si="27"/>
        <v>1.9166666666666667</v>
      </c>
      <c r="AF152" s="82" t="str">
        <f t="shared" si="28"/>
        <v>D</v>
      </c>
      <c r="AG152" s="85" t="str">
        <f t="shared" si="29"/>
        <v>Not So Good Result</v>
      </c>
      <c r="AH152" s="15"/>
      <c r="AI152" s="33" t="str">
        <f>IF(F152="0","0",LOOKUP(F152,{0,1,2,3,"3.5",4,5},{"F","D","C","B","A-","A","A+"}))</f>
        <v>B</v>
      </c>
      <c r="AJ152" s="33" t="str">
        <f>IF(H152="0","0",LOOKUP(H152,{0,1,2,3,"3.5",4,5},{"F","D","C","B","A-","A","A+"}))</f>
        <v>C</v>
      </c>
      <c r="AK152" s="33" t="str">
        <f>IF(L152="0","0",LOOKUP(L152,{0,1,2,3,"3.5",4,5},{"F","D","C","B","A-","A","A+"}))</f>
        <v>D</v>
      </c>
      <c r="AL152" s="33" t="str">
        <f>IF(P152="0","0",LOOKUP(P152,{0,1,2,3,"3.5",4,5},{"F","D","C","B","A-","A","A+"}))</f>
        <v>D</v>
      </c>
      <c r="AM152" s="33" t="str">
        <f>IF(T152="0","0",LOOKUP(T152,{0,1,2,3,"3.5",4,5},{"F","D","C","B","A-","A","A+"}))</f>
        <v>A-</v>
      </c>
      <c r="AN152" s="33" t="str">
        <f>IF(X152="0","0",LOOKUP(X152,{0,1,2,3,"3.5",4,5},{"F","D","C","B","A-","A","A+"}))</f>
        <v>D</v>
      </c>
      <c r="AO152" s="33" t="str">
        <f>IF(AB152="0","0",LOOKUP(AB152,{0,1,2,3,"3.5",4,5},{"F","D","C","B","A-","A","A+"}))</f>
        <v>F</v>
      </c>
      <c r="AP152" s="52">
        <f t="shared" si="20"/>
        <v>256</v>
      </c>
    </row>
    <row r="153" spans="1:42" ht="20.100000000000001" customHeight="1" x14ac:dyDescent="0.25">
      <c r="A153" s="86">
        <v>2154</v>
      </c>
      <c r="B153" s="87" t="s">
        <v>442</v>
      </c>
      <c r="C153" s="62">
        <v>39</v>
      </c>
      <c r="D153" s="62">
        <v>23</v>
      </c>
      <c r="E153" s="59">
        <f t="shared" si="21"/>
        <v>62</v>
      </c>
      <c r="F153" s="59" t="str">
        <f>IF(E153="0","0",LOOKUP(E153,{0,33,40,50,60,70,80},{0,1,2,3,"3.5",4,5}))</f>
        <v>3.5</v>
      </c>
      <c r="G153" s="59">
        <v>59</v>
      </c>
      <c r="H153" s="59">
        <f>IF(G153="0","0",LOOKUP(G153,{0,33,40,50,60,70,80},{0,1,2,3,"3.5",4,5}))</f>
        <v>3</v>
      </c>
      <c r="I153" s="65">
        <v>11</v>
      </c>
      <c r="J153" s="59">
        <v>6</v>
      </c>
      <c r="K153" s="59">
        <f t="shared" si="22"/>
        <v>0</v>
      </c>
      <c r="L153" s="59">
        <f>IF(K153="0","0",LOOKUP(K153,{0,25,30,37,45,52,60},{0,1,2,3,"3.5",4,5}))</f>
        <v>0</v>
      </c>
      <c r="M153" s="65">
        <v>27</v>
      </c>
      <c r="N153" s="59">
        <v>14</v>
      </c>
      <c r="O153" s="59">
        <f t="shared" si="23"/>
        <v>41</v>
      </c>
      <c r="P153" s="59">
        <f>IF(O153="0","0",LOOKUP(O153,{0,33,40,50,60,70,80},{0,1,2,3,"3.5",4,5}))</f>
        <v>2</v>
      </c>
      <c r="Q153" s="62">
        <v>24</v>
      </c>
      <c r="R153" s="62">
        <v>14</v>
      </c>
      <c r="S153" s="59">
        <f t="shared" si="24"/>
        <v>38</v>
      </c>
      <c r="T153" s="59">
        <f>IF(S153="0","0",LOOKUP(S153,{0,33,40,50,60,70,80},{0,1,2,3,"3.5",4,5}))</f>
        <v>1</v>
      </c>
      <c r="U153" s="62">
        <v>29</v>
      </c>
      <c r="V153" s="62">
        <v>15</v>
      </c>
      <c r="W153" s="59">
        <f t="shared" si="25"/>
        <v>44</v>
      </c>
      <c r="X153" s="59">
        <f>IF(W153="0","0",LOOKUP(W153,{0,33,40,50,60,70,80},{0,1,2,3,"3.5",4,5}))</f>
        <v>2</v>
      </c>
      <c r="Y153" s="62">
        <v>34</v>
      </c>
      <c r="Z153" s="62">
        <v>5</v>
      </c>
      <c r="AA153" s="59">
        <f t="shared" si="26"/>
        <v>0</v>
      </c>
      <c r="AB153" s="59">
        <f>IF(AA153="0","0",LOOKUP(AA153,{0,25,30,37,45,52,60},{0,1,2,3,"3.5",4,5}))</f>
        <v>0</v>
      </c>
      <c r="AC153" s="82" t="s">
        <v>79</v>
      </c>
      <c r="AD153" s="82">
        <f>IF(ISBLANK(AB153)," ",IF(AB153="0","0",LOOKUP(AB153,{0,1,2,3,"3.5",4,5},{0,0,0,1,"1.5",2,3})))</f>
        <v>0</v>
      </c>
      <c r="AE153" s="77">
        <f t="shared" si="27"/>
        <v>0</v>
      </c>
      <c r="AF153" s="82" t="str">
        <f t="shared" si="28"/>
        <v>F</v>
      </c>
      <c r="AG153" s="85" t="str">
        <f t="shared" si="29"/>
        <v>Fail</v>
      </c>
      <c r="AH153" s="15"/>
      <c r="AI153" s="33" t="str">
        <f>IF(F153="0","0",LOOKUP(F153,{0,1,2,3,"3.5",4,5},{"F","D","C","B","A-","A","A+"}))</f>
        <v>A-</v>
      </c>
      <c r="AJ153" s="33" t="str">
        <f>IF(H153="0","0",LOOKUP(H153,{0,1,2,3,"3.5",4,5},{"F","D","C","B","A-","A","A+"}))</f>
        <v>B</v>
      </c>
      <c r="AK153" s="33" t="str">
        <f>IF(L153="0","0",LOOKUP(L153,{0,1,2,3,"3.5",4,5},{"F","D","C","B","A-","A","A+"}))</f>
        <v>F</v>
      </c>
      <c r="AL153" s="33" t="str">
        <f>IF(P153="0","0",LOOKUP(P153,{0,1,2,3,"3.5",4,5},{"F","D","C","B","A-","A","A+"}))</f>
        <v>C</v>
      </c>
      <c r="AM153" s="33" t="str">
        <f>IF(T153="0","0",LOOKUP(T153,{0,1,2,3,"3.5",4,5},{"F","D","C","B","A-","A","A+"}))</f>
        <v>D</v>
      </c>
      <c r="AN153" s="33" t="str">
        <f>IF(X153="0","0",LOOKUP(X153,{0,1,2,3,"3.5",4,5},{"F","D","C","B","A-","A","A+"}))</f>
        <v>C</v>
      </c>
      <c r="AO153" s="33" t="str">
        <f>IF(AB153="0","0",LOOKUP(AB153,{0,1,2,3,"3.5",4,5},{"F","D","C","B","A-","A","A+"}))</f>
        <v>F</v>
      </c>
      <c r="AP153" s="52">
        <f t="shared" si="20"/>
        <v>244</v>
      </c>
    </row>
    <row r="154" spans="1:42" ht="20.100000000000001" customHeight="1" x14ac:dyDescent="0.25">
      <c r="A154" s="86">
        <v>2155</v>
      </c>
      <c r="B154" s="87" t="s">
        <v>443</v>
      </c>
      <c r="C154" s="62">
        <v>36</v>
      </c>
      <c r="D154" s="62">
        <v>15</v>
      </c>
      <c r="E154" s="59">
        <f t="shared" si="21"/>
        <v>51</v>
      </c>
      <c r="F154" s="59">
        <f>IF(E154="0","0",LOOKUP(E154,{0,33,40,50,60,70,80},{0,1,2,3,"3.5",4,5}))</f>
        <v>3</v>
      </c>
      <c r="G154" s="59">
        <v>46</v>
      </c>
      <c r="H154" s="59">
        <f>IF(G154="0","0",LOOKUP(G154,{0,33,40,50,60,70,80},{0,1,2,3,"3.5",4,5}))</f>
        <v>2</v>
      </c>
      <c r="I154" s="65">
        <v>17</v>
      </c>
      <c r="J154" s="59">
        <v>13</v>
      </c>
      <c r="K154" s="59">
        <f t="shared" si="22"/>
        <v>30</v>
      </c>
      <c r="L154" s="59">
        <f>IF(K154="0","0",LOOKUP(K154,{0,25,30,37,45,52,60},{0,1,2,3,"3.5",4,5}))</f>
        <v>2</v>
      </c>
      <c r="M154" s="65">
        <v>20</v>
      </c>
      <c r="N154" s="59">
        <v>13</v>
      </c>
      <c r="O154" s="59">
        <f t="shared" si="23"/>
        <v>33</v>
      </c>
      <c r="P154" s="59">
        <f>IF(O154="0","0",LOOKUP(O154,{0,33,40,50,60,70,80},{0,1,2,3,"3.5",4,5}))</f>
        <v>1</v>
      </c>
      <c r="Q154" s="62">
        <v>41</v>
      </c>
      <c r="R154" s="62">
        <v>20</v>
      </c>
      <c r="S154" s="59">
        <f t="shared" si="24"/>
        <v>61</v>
      </c>
      <c r="T154" s="59" t="str">
        <f>IF(S154="0","0",LOOKUP(S154,{0,33,40,50,60,70,80},{0,1,2,3,"3.5",4,5}))</f>
        <v>3.5</v>
      </c>
      <c r="U154" s="62">
        <v>33</v>
      </c>
      <c r="V154" s="62">
        <v>20</v>
      </c>
      <c r="W154" s="59">
        <f t="shared" si="25"/>
        <v>53</v>
      </c>
      <c r="X154" s="59">
        <f>IF(W154="0","0",LOOKUP(W154,{0,33,40,50,60,70,80},{0,1,2,3,"3.5",4,5}))</f>
        <v>3</v>
      </c>
      <c r="Y154" s="62">
        <v>23</v>
      </c>
      <c r="Z154" s="62">
        <v>14</v>
      </c>
      <c r="AA154" s="59">
        <f t="shared" si="26"/>
        <v>37</v>
      </c>
      <c r="AB154" s="59">
        <f>IF(AA154="0","0",LOOKUP(AA154,{0,25,30,37,45,52,60},{0,1,2,3,"3.5",4,5}))</f>
        <v>3</v>
      </c>
      <c r="AC154" s="82" t="s">
        <v>79</v>
      </c>
      <c r="AD154" s="82">
        <f>IF(ISBLANK(AB154)," ",IF(AB154="0","0",LOOKUP(AB154,{0,1,2,3,"3.5",4,5},{0,0,0,1,"1.5",2,3})))</f>
        <v>1</v>
      </c>
      <c r="AE154" s="77">
        <f t="shared" si="27"/>
        <v>2.5833333333333335</v>
      </c>
      <c r="AF154" s="82" t="str">
        <f t="shared" si="28"/>
        <v>C</v>
      </c>
      <c r="AG154" s="85" t="str">
        <f t="shared" si="29"/>
        <v>Bellow Average Result</v>
      </c>
      <c r="AH154" s="15"/>
      <c r="AI154" s="33" t="str">
        <f>IF(F154="0","0",LOOKUP(F154,{0,1,2,3,"3.5",4,5},{"F","D","C","B","A-","A","A+"}))</f>
        <v>B</v>
      </c>
      <c r="AJ154" s="33" t="str">
        <f>IF(H154="0","0",LOOKUP(H154,{0,1,2,3,"3.5",4,5},{"F","D","C","B","A-","A","A+"}))</f>
        <v>C</v>
      </c>
      <c r="AK154" s="33" t="str">
        <f>IF(L154="0","0",LOOKUP(L154,{0,1,2,3,"3.5",4,5},{"F","D","C","B","A-","A","A+"}))</f>
        <v>C</v>
      </c>
      <c r="AL154" s="33" t="str">
        <f>IF(P154="0","0",LOOKUP(P154,{0,1,2,3,"3.5",4,5},{"F","D","C","B","A-","A","A+"}))</f>
        <v>D</v>
      </c>
      <c r="AM154" s="33" t="str">
        <f>IF(T154="0","0",LOOKUP(T154,{0,1,2,3,"3.5",4,5},{"F","D","C","B","A-","A","A+"}))</f>
        <v>A-</v>
      </c>
      <c r="AN154" s="33" t="str">
        <f>IF(X154="0","0",LOOKUP(X154,{0,1,2,3,"3.5",4,5},{"F","D","C","B","A-","A","A+"}))</f>
        <v>B</v>
      </c>
      <c r="AO154" s="33" t="str">
        <f>IF(AB154="0","0",LOOKUP(AB154,{0,1,2,3,"3.5",4,5},{"F","D","C","B","A-","A","A+"}))</f>
        <v>B</v>
      </c>
      <c r="AP154" s="52">
        <f t="shared" si="20"/>
        <v>311</v>
      </c>
    </row>
    <row r="155" spans="1:42" ht="20.100000000000001" customHeight="1" x14ac:dyDescent="0.25">
      <c r="A155" s="86">
        <v>2156</v>
      </c>
      <c r="B155" s="87" t="s">
        <v>444</v>
      </c>
      <c r="C155" s="62">
        <v>41</v>
      </c>
      <c r="D155" s="62">
        <v>21</v>
      </c>
      <c r="E155" s="59">
        <f t="shared" si="21"/>
        <v>62</v>
      </c>
      <c r="F155" s="59" t="str">
        <f>IF(E155="0","0",LOOKUP(E155,{0,33,40,50,60,70,80},{0,1,2,3,"3.5",4,5}))</f>
        <v>3.5</v>
      </c>
      <c r="G155" s="59">
        <v>47</v>
      </c>
      <c r="H155" s="59">
        <f>IF(G155="0","0",LOOKUP(G155,{0,33,40,50,60,70,80},{0,1,2,3,"3.5",4,5}))</f>
        <v>2</v>
      </c>
      <c r="I155" s="65">
        <v>20</v>
      </c>
      <c r="J155" s="59">
        <v>15</v>
      </c>
      <c r="K155" s="59">
        <f t="shared" si="22"/>
        <v>35</v>
      </c>
      <c r="L155" s="59">
        <f>IF(K155="0","0",LOOKUP(K155,{0,25,30,37,45,52,60},{0,1,2,3,"3.5",4,5}))</f>
        <v>2</v>
      </c>
      <c r="M155" s="65">
        <v>25</v>
      </c>
      <c r="N155" s="59">
        <v>13</v>
      </c>
      <c r="O155" s="59">
        <f t="shared" si="23"/>
        <v>38</v>
      </c>
      <c r="P155" s="59">
        <f>IF(O155="0","0",LOOKUP(O155,{0,33,40,50,60,70,80},{0,1,2,3,"3.5",4,5}))</f>
        <v>1</v>
      </c>
      <c r="Q155" s="62">
        <v>41</v>
      </c>
      <c r="R155" s="62">
        <v>14</v>
      </c>
      <c r="S155" s="59">
        <f t="shared" si="24"/>
        <v>55</v>
      </c>
      <c r="T155" s="59">
        <f>IF(S155="0","0",LOOKUP(S155,{0,33,40,50,60,70,80},{0,1,2,3,"3.5",4,5}))</f>
        <v>3</v>
      </c>
      <c r="U155" s="62">
        <v>30</v>
      </c>
      <c r="V155" s="62">
        <v>11</v>
      </c>
      <c r="W155" s="59">
        <f t="shared" si="25"/>
        <v>41</v>
      </c>
      <c r="X155" s="59">
        <f>IF(W155="0","0",LOOKUP(W155,{0,33,40,50,60,70,80},{0,1,2,3,"3.5",4,5}))</f>
        <v>2</v>
      </c>
      <c r="Y155" s="62">
        <v>17</v>
      </c>
      <c r="Z155" s="62">
        <v>9</v>
      </c>
      <c r="AA155" s="59">
        <f t="shared" si="26"/>
        <v>26</v>
      </c>
      <c r="AB155" s="59">
        <f>IF(AA155="0","0",LOOKUP(AA155,{0,25,30,37,45,52,60},{0,1,2,3,"3.5",4,5}))</f>
        <v>1</v>
      </c>
      <c r="AC155" s="82" t="s">
        <v>79</v>
      </c>
      <c r="AD155" s="82">
        <f>IF(ISBLANK(AB155)," ",IF(AB155="0","0",LOOKUP(AB155,{0,1,2,3,"3.5",4,5},{0,0,0,1,"1.5",2,3})))</f>
        <v>0</v>
      </c>
      <c r="AE155" s="77">
        <f t="shared" si="27"/>
        <v>2.25</v>
      </c>
      <c r="AF155" s="82" t="str">
        <f t="shared" si="28"/>
        <v>C</v>
      </c>
      <c r="AG155" s="85" t="str">
        <f t="shared" si="29"/>
        <v>Bellow Average Result</v>
      </c>
      <c r="AH155" s="15"/>
      <c r="AI155" s="33" t="str">
        <f>IF(F155="0","0",LOOKUP(F155,{0,1,2,3,"3.5",4,5},{"F","D","C","B","A-","A","A+"}))</f>
        <v>A-</v>
      </c>
      <c r="AJ155" s="33" t="str">
        <f>IF(H155="0","0",LOOKUP(H155,{0,1,2,3,"3.5",4,5},{"F","D","C","B","A-","A","A+"}))</f>
        <v>C</v>
      </c>
      <c r="AK155" s="33" t="str">
        <f>IF(L155="0","0",LOOKUP(L155,{0,1,2,3,"3.5",4,5},{"F","D","C","B","A-","A","A+"}))</f>
        <v>C</v>
      </c>
      <c r="AL155" s="33" t="str">
        <f>IF(P155="0","0",LOOKUP(P155,{0,1,2,3,"3.5",4,5},{"F","D","C","B","A-","A","A+"}))</f>
        <v>D</v>
      </c>
      <c r="AM155" s="33" t="str">
        <f>IF(T155="0","0",LOOKUP(T155,{0,1,2,3,"3.5",4,5},{"F","D","C","B","A-","A","A+"}))</f>
        <v>B</v>
      </c>
      <c r="AN155" s="33" t="str">
        <f>IF(X155="0","0",LOOKUP(X155,{0,1,2,3,"3.5",4,5},{"F","D","C","B","A-","A","A+"}))</f>
        <v>C</v>
      </c>
      <c r="AO155" s="33" t="str">
        <f>IF(AB155="0","0",LOOKUP(AB155,{0,1,2,3,"3.5",4,5},{"F","D","C","B","A-","A","A+"}))</f>
        <v>D</v>
      </c>
      <c r="AP155" s="52">
        <f t="shared" si="20"/>
        <v>304</v>
      </c>
    </row>
    <row r="156" spans="1:42" ht="20.100000000000001" customHeight="1" x14ac:dyDescent="0.25">
      <c r="A156" s="86">
        <v>2157</v>
      </c>
      <c r="B156" s="87" t="s">
        <v>445</v>
      </c>
      <c r="C156" s="62">
        <v>44</v>
      </c>
      <c r="D156" s="62">
        <v>25</v>
      </c>
      <c r="E156" s="59">
        <f t="shared" si="21"/>
        <v>69</v>
      </c>
      <c r="F156" s="59" t="str">
        <f>IF(E156="0","0",LOOKUP(E156,{0,33,40,50,60,70,80},{0,1,2,3,"3.5",4,5}))</f>
        <v>3.5</v>
      </c>
      <c r="G156" s="59">
        <v>77</v>
      </c>
      <c r="H156" s="59">
        <f>IF(G156="0","0",LOOKUP(G156,{0,33,40,50,60,70,80},{0,1,2,3,"3.5",4,5}))</f>
        <v>4</v>
      </c>
      <c r="I156" s="65">
        <v>28</v>
      </c>
      <c r="J156" s="59">
        <v>12</v>
      </c>
      <c r="K156" s="59">
        <f t="shared" si="22"/>
        <v>40</v>
      </c>
      <c r="L156" s="59">
        <f>IF(K156="0","0",LOOKUP(K156,{0,25,30,37,45,52,60},{0,1,2,3,"3.5",4,5}))</f>
        <v>3</v>
      </c>
      <c r="M156" s="65">
        <v>34</v>
      </c>
      <c r="N156" s="59">
        <v>16</v>
      </c>
      <c r="O156" s="59">
        <f t="shared" si="23"/>
        <v>50</v>
      </c>
      <c r="P156" s="59">
        <f>IF(O156="0","0",LOOKUP(O156,{0,33,40,50,60,70,80},{0,1,2,3,"3.5",4,5}))</f>
        <v>3</v>
      </c>
      <c r="Q156" s="62">
        <v>42</v>
      </c>
      <c r="R156" s="62">
        <v>22</v>
      </c>
      <c r="S156" s="59">
        <f t="shared" si="24"/>
        <v>64</v>
      </c>
      <c r="T156" s="59" t="str">
        <f>IF(S156="0","0",LOOKUP(S156,{0,33,40,50,60,70,80},{0,1,2,3,"3.5",4,5}))</f>
        <v>3.5</v>
      </c>
      <c r="U156" s="62">
        <v>47</v>
      </c>
      <c r="V156" s="62">
        <v>25</v>
      </c>
      <c r="W156" s="59">
        <f t="shared" si="25"/>
        <v>72</v>
      </c>
      <c r="X156" s="59">
        <f>IF(W156="0","0",LOOKUP(W156,{0,33,40,50,60,70,80},{0,1,2,3,"3.5",4,5}))</f>
        <v>4</v>
      </c>
      <c r="Y156" s="62">
        <v>40</v>
      </c>
      <c r="Z156" s="62">
        <v>18</v>
      </c>
      <c r="AA156" s="59">
        <f t="shared" si="26"/>
        <v>58</v>
      </c>
      <c r="AB156" s="59">
        <f>IF(AA156="0","0",LOOKUP(AA156,{0,25,30,37,45,52,60},{0,1,2,3,"3.5",4,5}))</f>
        <v>4</v>
      </c>
      <c r="AC156" s="82" t="s">
        <v>79</v>
      </c>
      <c r="AD156" s="82">
        <f>IF(ISBLANK(AB156)," ",IF(AB156="0","0",LOOKUP(AB156,{0,1,2,3,"3.5",4,5},{0,0,0,1,"1.5",2,3})))</f>
        <v>2</v>
      </c>
      <c r="AE156" s="77">
        <f t="shared" si="27"/>
        <v>3.8333333333333335</v>
      </c>
      <c r="AF156" s="82" t="str">
        <f t="shared" si="28"/>
        <v>A-</v>
      </c>
      <c r="AG156" s="85" t="str">
        <f t="shared" si="29"/>
        <v>Good Result</v>
      </c>
      <c r="AH156" s="15"/>
      <c r="AI156" s="33" t="str">
        <f>IF(F156="0","0",LOOKUP(F156,{0,1,2,3,"3.5",4,5},{"F","D","C","B","A-","A","A+"}))</f>
        <v>A-</v>
      </c>
      <c r="AJ156" s="33" t="str">
        <f>IF(H156="0","0",LOOKUP(H156,{0,1,2,3,"3.5",4,5},{"F","D","C","B","A-","A","A+"}))</f>
        <v>A</v>
      </c>
      <c r="AK156" s="33" t="str">
        <f>IF(L156="0","0",LOOKUP(L156,{0,1,2,3,"3.5",4,5},{"F","D","C","B","A-","A","A+"}))</f>
        <v>B</v>
      </c>
      <c r="AL156" s="33" t="str">
        <f>IF(P156="0","0",LOOKUP(P156,{0,1,2,3,"3.5",4,5},{"F","D","C","B","A-","A","A+"}))</f>
        <v>B</v>
      </c>
      <c r="AM156" s="33" t="str">
        <f>IF(T156="0","0",LOOKUP(T156,{0,1,2,3,"3.5",4,5},{"F","D","C","B","A-","A","A+"}))</f>
        <v>A-</v>
      </c>
      <c r="AN156" s="33" t="str">
        <f>IF(X156="0","0",LOOKUP(X156,{0,1,2,3,"3.5",4,5},{"F","D","C","B","A-","A","A+"}))</f>
        <v>A</v>
      </c>
      <c r="AO156" s="33" t="str">
        <f>IF(AB156="0","0",LOOKUP(AB156,{0,1,2,3,"3.5",4,5},{"F","D","C","B","A-","A","A+"}))</f>
        <v>A</v>
      </c>
      <c r="AP156" s="52">
        <f t="shared" si="20"/>
        <v>430</v>
      </c>
    </row>
    <row r="157" spans="1:42" ht="20.100000000000001" customHeight="1" x14ac:dyDescent="0.25">
      <c r="A157" s="86">
        <v>2158</v>
      </c>
      <c r="B157" s="87" t="s">
        <v>446</v>
      </c>
      <c r="C157" s="62">
        <v>41</v>
      </c>
      <c r="D157" s="62">
        <v>21</v>
      </c>
      <c r="E157" s="59">
        <f t="shared" si="21"/>
        <v>62</v>
      </c>
      <c r="F157" s="59" t="str">
        <f>IF(E157="0","0",LOOKUP(E157,{0,33,40,50,60,70,80},{0,1,2,3,"3.5",4,5}))</f>
        <v>3.5</v>
      </c>
      <c r="G157" s="59">
        <v>60</v>
      </c>
      <c r="H157" s="59" t="str">
        <f>IF(G157="0","0",LOOKUP(G157,{0,33,40,50,60,70,80},{0,1,2,3,"3.5",4,5}))</f>
        <v>3.5</v>
      </c>
      <c r="I157" s="65">
        <v>18</v>
      </c>
      <c r="J157" s="59">
        <v>18</v>
      </c>
      <c r="K157" s="59">
        <f t="shared" si="22"/>
        <v>36</v>
      </c>
      <c r="L157" s="59">
        <f>IF(K157="0","0",LOOKUP(K157,{0,25,30,37,45,52,60},{0,1,2,3,"3.5",4,5}))</f>
        <v>2</v>
      </c>
      <c r="M157" s="65">
        <v>26</v>
      </c>
      <c r="N157" s="59">
        <v>14</v>
      </c>
      <c r="O157" s="59">
        <f t="shared" si="23"/>
        <v>40</v>
      </c>
      <c r="P157" s="59">
        <f>IF(O157="0","0",LOOKUP(O157,{0,33,40,50,60,70,80},{0,1,2,3,"3.5",4,5}))</f>
        <v>2</v>
      </c>
      <c r="Q157" s="62">
        <v>48</v>
      </c>
      <c r="R157" s="62">
        <v>15</v>
      </c>
      <c r="S157" s="59">
        <f t="shared" si="24"/>
        <v>63</v>
      </c>
      <c r="T157" s="59" t="str">
        <f>IF(S157="0","0",LOOKUP(S157,{0,33,40,50,60,70,80},{0,1,2,3,"3.5",4,5}))</f>
        <v>3.5</v>
      </c>
      <c r="U157" s="62">
        <v>0</v>
      </c>
      <c r="V157" s="62">
        <v>0</v>
      </c>
      <c r="W157" s="59">
        <f t="shared" si="25"/>
        <v>0</v>
      </c>
      <c r="X157" s="59">
        <f>IF(W157="0","0",LOOKUP(W157,{0,33,40,50,60,70,80},{0,1,2,3,"3.5",4,5}))</f>
        <v>0</v>
      </c>
      <c r="Y157" s="62">
        <v>24</v>
      </c>
      <c r="Z157" s="62">
        <v>18</v>
      </c>
      <c r="AA157" s="59">
        <f t="shared" si="26"/>
        <v>42</v>
      </c>
      <c r="AB157" s="59">
        <f>IF(AA157="0","0",LOOKUP(AA157,{0,25,30,37,45,52,60},{0,1,2,3,"3.5",4,5}))</f>
        <v>3</v>
      </c>
      <c r="AC157" s="82" t="s">
        <v>79</v>
      </c>
      <c r="AD157" s="82">
        <f>IF(ISBLANK(AB157)," ",IF(AB157="0","0",LOOKUP(AB157,{0,1,2,3,"3.5",4,5},{0,0,0,1,"1.5",2,3})))</f>
        <v>1</v>
      </c>
      <c r="AE157" s="77">
        <f t="shared" si="27"/>
        <v>0</v>
      </c>
      <c r="AF157" s="82" t="str">
        <f t="shared" si="28"/>
        <v>F</v>
      </c>
      <c r="AG157" s="85" t="str">
        <f t="shared" si="29"/>
        <v>Fail</v>
      </c>
      <c r="AH157" s="15"/>
      <c r="AI157" s="33" t="str">
        <f>IF(F157="0","0",LOOKUP(F157,{0,1,2,3,"3.5",4,5},{"F","D","C","B","A-","A","A+"}))</f>
        <v>A-</v>
      </c>
      <c r="AJ157" s="33" t="str">
        <f>IF(H157="0","0",LOOKUP(H157,{0,1,2,3,"3.5",4,5},{"F","D","C","B","A-","A","A+"}))</f>
        <v>A-</v>
      </c>
      <c r="AK157" s="33" t="str">
        <f>IF(L157="0","0",LOOKUP(L157,{0,1,2,3,"3.5",4,5},{"F","D","C","B","A-","A","A+"}))</f>
        <v>C</v>
      </c>
      <c r="AL157" s="33" t="str">
        <f>IF(P157="0","0",LOOKUP(P157,{0,1,2,3,"3.5",4,5},{"F","D","C","B","A-","A","A+"}))</f>
        <v>C</v>
      </c>
      <c r="AM157" s="33" t="str">
        <f>IF(T157="0","0",LOOKUP(T157,{0,1,2,3,"3.5",4,5},{"F","D","C","B","A-","A","A+"}))</f>
        <v>A-</v>
      </c>
      <c r="AN157" s="33" t="str">
        <f>IF(X157="0","0",LOOKUP(X157,{0,1,2,3,"3.5",4,5},{"F","D","C","B","A-","A","A+"}))</f>
        <v>F</v>
      </c>
      <c r="AO157" s="33" t="str">
        <f>IF(AB157="0","0",LOOKUP(AB157,{0,1,2,3,"3.5",4,5},{"F","D","C","B","A-","A","A+"}))</f>
        <v>B</v>
      </c>
      <c r="AP157" s="52">
        <f t="shared" si="20"/>
        <v>303</v>
      </c>
    </row>
    <row r="158" spans="1:42" ht="20.100000000000001" customHeight="1" x14ac:dyDescent="0.25">
      <c r="A158" s="86">
        <v>2159</v>
      </c>
      <c r="B158" s="87" t="s">
        <v>447</v>
      </c>
      <c r="C158" s="62">
        <v>42</v>
      </c>
      <c r="D158" s="62">
        <v>22</v>
      </c>
      <c r="E158" s="59">
        <f t="shared" si="21"/>
        <v>64</v>
      </c>
      <c r="F158" s="59" t="str">
        <f>IF(E158="0","0",LOOKUP(E158,{0,33,40,50,60,70,80},{0,1,2,3,"3.5",4,5}))</f>
        <v>3.5</v>
      </c>
      <c r="G158" s="59">
        <v>64</v>
      </c>
      <c r="H158" s="59" t="str">
        <f>IF(G158="0","0",LOOKUP(G158,{0,33,40,50,60,70,80},{0,1,2,3,"3.5",4,5}))</f>
        <v>3.5</v>
      </c>
      <c r="I158" s="65">
        <v>22</v>
      </c>
      <c r="J158" s="59">
        <v>11</v>
      </c>
      <c r="K158" s="59">
        <f t="shared" si="22"/>
        <v>33</v>
      </c>
      <c r="L158" s="59">
        <f>IF(K158="0","0",LOOKUP(K158,{0,25,30,37,45,52,60},{0,1,2,3,"3.5",4,5}))</f>
        <v>2</v>
      </c>
      <c r="M158" s="65">
        <v>22</v>
      </c>
      <c r="N158" s="59">
        <v>14</v>
      </c>
      <c r="O158" s="59">
        <f t="shared" si="23"/>
        <v>36</v>
      </c>
      <c r="P158" s="59">
        <f>IF(O158="0","0",LOOKUP(O158,{0,33,40,50,60,70,80},{0,1,2,3,"3.5",4,5}))</f>
        <v>1</v>
      </c>
      <c r="Q158" s="62">
        <v>30</v>
      </c>
      <c r="R158" s="62">
        <v>21</v>
      </c>
      <c r="S158" s="59">
        <f t="shared" si="24"/>
        <v>51</v>
      </c>
      <c r="T158" s="59">
        <f>IF(S158="0","0",LOOKUP(S158,{0,33,40,50,60,70,80},{0,1,2,3,"3.5",4,5}))</f>
        <v>3</v>
      </c>
      <c r="U158" s="62">
        <v>30</v>
      </c>
      <c r="V158" s="62">
        <v>24</v>
      </c>
      <c r="W158" s="59">
        <f t="shared" si="25"/>
        <v>54</v>
      </c>
      <c r="X158" s="59">
        <f>IF(W158="0","0",LOOKUP(W158,{0,33,40,50,60,70,80},{0,1,2,3,"3.5",4,5}))</f>
        <v>3</v>
      </c>
      <c r="Y158" s="62">
        <v>34</v>
      </c>
      <c r="Z158" s="62">
        <v>13</v>
      </c>
      <c r="AA158" s="59">
        <f t="shared" si="26"/>
        <v>47</v>
      </c>
      <c r="AB158" s="59" t="str">
        <f>IF(AA158="0","0",LOOKUP(AA158,{0,25,30,37,45,52,60},{0,1,2,3,"3.5",4,5}))</f>
        <v>3.5</v>
      </c>
      <c r="AC158" s="82" t="s">
        <v>79</v>
      </c>
      <c r="AD158" s="82" t="str">
        <f>IF(ISBLANK(AB158)," ",IF(AB158="0","0",LOOKUP(AB158,{0,1,2,3,"3.5",4,5},{0,0,0,1,"1.5",2,3})))</f>
        <v>1.5</v>
      </c>
      <c r="AE158" s="77">
        <f t="shared" si="27"/>
        <v>2.9166666666666665</v>
      </c>
      <c r="AF158" s="82" t="str">
        <f t="shared" si="28"/>
        <v>C</v>
      </c>
      <c r="AG158" s="85" t="str">
        <f t="shared" si="29"/>
        <v>Bellow Average Result</v>
      </c>
      <c r="AH158" s="15"/>
      <c r="AI158" s="33" t="str">
        <f>IF(F158="0","0",LOOKUP(F158,{0,1,2,3,"3.5",4,5},{"F","D","C","B","A-","A","A+"}))</f>
        <v>A-</v>
      </c>
      <c r="AJ158" s="33" t="str">
        <f>IF(H158="0","0",LOOKUP(H158,{0,1,2,3,"3.5",4,5},{"F","D","C","B","A-","A","A+"}))</f>
        <v>A-</v>
      </c>
      <c r="AK158" s="33" t="str">
        <f>IF(L158="0","0",LOOKUP(L158,{0,1,2,3,"3.5",4,5},{"F","D","C","B","A-","A","A+"}))</f>
        <v>C</v>
      </c>
      <c r="AL158" s="33" t="str">
        <f>IF(P158="0","0",LOOKUP(P158,{0,1,2,3,"3.5",4,5},{"F","D","C","B","A-","A","A+"}))</f>
        <v>D</v>
      </c>
      <c r="AM158" s="33" t="str">
        <f>IF(T158="0","0",LOOKUP(T158,{0,1,2,3,"3.5",4,5},{"F","D","C","B","A-","A","A+"}))</f>
        <v>B</v>
      </c>
      <c r="AN158" s="33" t="str">
        <f>IF(X158="0","0",LOOKUP(X158,{0,1,2,3,"3.5",4,5},{"F","D","C","B","A-","A","A+"}))</f>
        <v>B</v>
      </c>
      <c r="AO158" s="33" t="str">
        <f>IF(AB158="0","0",LOOKUP(AB158,{0,1,2,3,"3.5",4,5},{"F","D","C","B","A-","A","A+"}))</f>
        <v>A-</v>
      </c>
      <c r="AP158" s="52">
        <f t="shared" si="20"/>
        <v>349</v>
      </c>
    </row>
    <row r="159" spans="1:42" ht="20.100000000000001" customHeight="1" x14ac:dyDescent="0.25">
      <c r="A159" s="86">
        <v>2160</v>
      </c>
      <c r="B159" s="87" t="s">
        <v>448</v>
      </c>
      <c r="C159" s="62">
        <v>26</v>
      </c>
      <c r="D159" s="62">
        <v>18</v>
      </c>
      <c r="E159" s="59">
        <f t="shared" si="21"/>
        <v>44</v>
      </c>
      <c r="F159" s="59">
        <f>IF(E159="0","0",LOOKUP(E159,{0,33,40,50,60,70,80},{0,1,2,3,"3.5",4,5}))</f>
        <v>2</v>
      </c>
      <c r="G159" s="59">
        <v>46</v>
      </c>
      <c r="H159" s="59">
        <f>IF(G159="0","0",LOOKUP(G159,{0,33,40,50,60,70,80},{0,1,2,3,"3.5",4,5}))</f>
        <v>2</v>
      </c>
      <c r="I159" s="59"/>
      <c r="J159" s="59"/>
      <c r="K159" s="59">
        <f t="shared" si="22"/>
        <v>0</v>
      </c>
      <c r="L159" s="59">
        <f>IF(K159="0","0",LOOKUP(K159,{0,25,30,37,45,52,60},{0,1,2,3,"3.5",4,5}))</f>
        <v>0</v>
      </c>
      <c r="M159" s="59">
        <v>10</v>
      </c>
      <c r="N159" s="59">
        <v>9</v>
      </c>
      <c r="O159" s="59">
        <f t="shared" si="23"/>
        <v>0</v>
      </c>
      <c r="P159" s="59">
        <f>IF(O159="0","0",LOOKUP(O159,{0,33,40,50,60,70,80},{0,1,2,3,"3.5",4,5}))</f>
        <v>0</v>
      </c>
      <c r="Q159" s="62">
        <v>0</v>
      </c>
      <c r="R159" s="62">
        <v>0</v>
      </c>
      <c r="S159" s="59">
        <f t="shared" si="24"/>
        <v>0</v>
      </c>
      <c r="T159" s="59">
        <f>IF(S159="0","0",LOOKUP(S159,{0,33,40,50,60,70,80},{0,1,2,3,"3.5",4,5}))</f>
        <v>0</v>
      </c>
      <c r="U159" s="62">
        <v>0</v>
      </c>
      <c r="V159" s="62">
        <v>0</v>
      </c>
      <c r="W159" s="59">
        <f t="shared" si="25"/>
        <v>0</v>
      </c>
      <c r="X159" s="59">
        <f>IF(W159="0","0",LOOKUP(W159,{0,33,40,50,60,70,80},{0,1,2,3,"3.5",4,5}))</f>
        <v>0</v>
      </c>
      <c r="Y159" s="62">
        <v>0</v>
      </c>
      <c r="Z159" s="62">
        <v>0</v>
      </c>
      <c r="AA159" s="59">
        <f t="shared" si="26"/>
        <v>0</v>
      </c>
      <c r="AB159" s="59">
        <f>IF(AA159="0","0",LOOKUP(AA159,{0,25,30,37,45,52,60},{0,1,2,3,"3.5",4,5}))</f>
        <v>0</v>
      </c>
      <c r="AC159" s="82" t="s">
        <v>79</v>
      </c>
      <c r="AD159" s="82">
        <f>IF(ISBLANK(AB159)," ",IF(AB159="0","0",LOOKUP(AB159,{0,1,2,3,"3.5",4,5},{0,0,0,1,"1.5",2,3})))</f>
        <v>0</v>
      </c>
      <c r="AE159" s="77">
        <f t="shared" si="27"/>
        <v>0</v>
      </c>
      <c r="AF159" s="82" t="str">
        <f t="shared" si="28"/>
        <v>F</v>
      </c>
      <c r="AG159" s="85" t="str">
        <f t="shared" si="29"/>
        <v>Fail</v>
      </c>
      <c r="AH159" s="15"/>
      <c r="AI159" s="33" t="str">
        <f>IF(F159="0","0",LOOKUP(F159,{0,1,2,3,"3.5",4,5},{"F","D","C","B","A-","A","A+"}))</f>
        <v>C</v>
      </c>
      <c r="AJ159" s="33" t="str">
        <f>IF(H159="0","0",LOOKUP(H159,{0,1,2,3,"3.5",4,5},{"F","D","C","B","A-","A","A+"}))</f>
        <v>C</v>
      </c>
      <c r="AK159" s="33" t="str">
        <f>IF(L159="0","0",LOOKUP(L159,{0,1,2,3,"3.5",4,5},{"F","D","C","B","A-","A","A+"}))</f>
        <v>F</v>
      </c>
      <c r="AL159" s="33" t="str">
        <f>IF(P159="0","0",LOOKUP(P159,{0,1,2,3,"3.5",4,5},{"F","D","C","B","A-","A","A+"}))</f>
        <v>F</v>
      </c>
      <c r="AM159" s="33" t="str">
        <f>IF(T159="0","0",LOOKUP(T159,{0,1,2,3,"3.5",4,5},{"F","D","C","B","A-","A","A+"}))</f>
        <v>F</v>
      </c>
      <c r="AN159" s="33" t="str">
        <f>IF(X159="0","0",LOOKUP(X159,{0,1,2,3,"3.5",4,5},{"F","D","C","B","A-","A","A+"}))</f>
        <v>F</v>
      </c>
      <c r="AO159" s="33" t="str">
        <f>IF(AB159="0","0",LOOKUP(AB159,{0,1,2,3,"3.5",4,5},{"F","D","C","B","A-","A","A+"}))</f>
        <v>F</v>
      </c>
      <c r="AP159" s="52">
        <f t="shared" si="20"/>
        <v>90</v>
      </c>
    </row>
    <row r="160" spans="1:42" ht="20.100000000000001" customHeight="1" x14ac:dyDescent="0.25">
      <c r="A160" s="86">
        <v>2161</v>
      </c>
      <c r="B160" s="87" t="s">
        <v>449</v>
      </c>
      <c r="C160" s="62">
        <v>30</v>
      </c>
      <c r="D160" s="62">
        <v>18</v>
      </c>
      <c r="E160" s="59">
        <f t="shared" si="21"/>
        <v>48</v>
      </c>
      <c r="F160" s="59">
        <f>IF(E160="0","0",LOOKUP(E160,{0,33,40,50,60,70,80},{0,1,2,3,"3.5",4,5}))</f>
        <v>2</v>
      </c>
      <c r="G160" s="59">
        <v>54</v>
      </c>
      <c r="H160" s="59">
        <f>IF(G160="0","0",LOOKUP(G160,{0,33,40,50,60,70,80},{0,1,2,3,"3.5",4,5}))</f>
        <v>3</v>
      </c>
      <c r="I160" s="59"/>
      <c r="J160" s="59"/>
      <c r="K160" s="59">
        <f t="shared" si="22"/>
        <v>0</v>
      </c>
      <c r="L160" s="59">
        <f>IF(K160="0","0",LOOKUP(K160,{0,25,30,37,45,52,60},{0,1,2,3,"3.5",4,5}))</f>
        <v>0</v>
      </c>
      <c r="M160" s="59"/>
      <c r="N160" s="59"/>
      <c r="O160" s="59">
        <f t="shared" si="23"/>
        <v>0</v>
      </c>
      <c r="P160" s="59">
        <f>IF(O160="0","0",LOOKUP(O160,{0,33,40,50,60,70,80},{0,1,2,3,"3.5",4,5}))</f>
        <v>0</v>
      </c>
      <c r="Q160" s="62">
        <v>0</v>
      </c>
      <c r="R160" s="62">
        <v>0</v>
      </c>
      <c r="S160" s="59">
        <f t="shared" si="24"/>
        <v>0</v>
      </c>
      <c r="T160" s="59">
        <f>IF(S160="0","0",LOOKUP(S160,{0,33,40,50,60,70,80},{0,1,2,3,"3.5",4,5}))</f>
        <v>0</v>
      </c>
      <c r="U160" s="62">
        <v>0</v>
      </c>
      <c r="V160" s="62">
        <v>0</v>
      </c>
      <c r="W160" s="59">
        <f t="shared" si="25"/>
        <v>0</v>
      </c>
      <c r="X160" s="59">
        <f>IF(W160="0","0",LOOKUP(W160,{0,33,40,50,60,70,80},{0,1,2,3,"3.5",4,5}))</f>
        <v>0</v>
      </c>
      <c r="Y160" s="62">
        <v>0</v>
      </c>
      <c r="Z160" s="62">
        <v>0</v>
      </c>
      <c r="AA160" s="59">
        <f t="shared" si="26"/>
        <v>0</v>
      </c>
      <c r="AB160" s="59">
        <f>IF(AA160="0","0",LOOKUP(AA160,{0,25,30,37,45,52,60},{0,1,2,3,"3.5",4,5}))</f>
        <v>0</v>
      </c>
      <c r="AC160" s="82" t="s">
        <v>79</v>
      </c>
      <c r="AD160" s="82">
        <f>IF(ISBLANK(AB160)," ",IF(AB160="0","0",LOOKUP(AB160,{0,1,2,3,"3.5",4,5},{0,0,0,1,"1.5",2,3})))</f>
        <v>0</v>
      </c>
      <c r="AE160" s="77">
        <f t="shared" si="27"/>
        <v>0</v>
      </c>
      <c r="AF160" s="82" t="str">
        <f t="shared" si="28"/>
        <v>F</v>
      </c>
      <c r="AG160" s="85" t="str">
        <f t="shared" si="29"/>
        <v>Fail</v>
      </c>
      <c r="AH160" s="15"/>
      <c r="AI160" s="33" t="str">
        <f>IF(F160="0","0",LOOKUP(F160,{0,1,2,3,"3.5",4,5},{"F","D","C","B","A-","A","A+"}))</f>
        <v>C</v>
      </c>
      <c r="AJ160" s="33" t="str">
        <f>IF(H160="0","0",LOOKUP(H160,{0,1,2,3,"3.5",4,5},{"F","D","C","B","A-","A","A+"}))</f>
        <v>B</v>
      </c>
      <c r="AK160" s="33" t="str">
        <f>IF(L160="0","0",LOOKUP(L160,{0,1,2,3,"3.5",4,5},{"F","D","C","B","A-","A","A+"}))</f>
        <v>F</v>
      </c>
      <c r="AL160" s="33" t="str">
        <f>IF(P160="0","0",LOOKUP(P160,{0,1,2,3,"3.5",4,5},{"F","D","C","B","A-","A","A+"}))</f>
        <v>F</v>
      </c>
      <c r="AM160" s="33" t="str">
        <f>IF(T160="0","0",LOOKUP(T160,{0,1,2,3,"3.5",4,5},{"F","D","C","B","A-","A","A+"}))</f>
        <v>F</v>
      </c>
      <c r="AN160" s="33" t="str">
        <f>IF(X160="0","0",LOOKUP(X160,{0,1,2,3,"3.5",4,5},{"F","D","C","B","A-","A","A+"}))</f>
        <v>F</v>
      </c>
      <c r="AO160" s="33" t="str">
        <f>IF(AB160="0","0",LOOKUP(AB160,{0,1,2,3,"3.5",4,5},{"F","D","C","B","A-","A","A+"}))</f>
        <v>F</v>
      </c>
      <c r="AP160" s="52">
        <f t="shared" si="20"/>
        <v>102</v>
      </c>
    </row>
    <row r="161" spans="1:42" ht="20.100000000000001" customHeight="1" x14ac:dyDescent="0.25">
      <c r="A161" s="86">
        <v>2162</v>
      </c>
      <c r="B161" s="87" t="s">
        <v>450</v>
      </c>
      <c r="C161" s="62">
        <v>32</v>
      </c>
      <c r="D161" s="62">
        <v>18</v>
      </c>
      <c r="E161" s="59">
        <f t="shared" si="21"/>
        <v>50</v>
      </c>
      <c r="F161" s="59">
        <f>IF(E161="0","0",LOOKUP(E161,{0,33,40,50,60,70,80},{0,1,2,3,"3.5",4,5}))</f>
        <v>3</v>
      </c>
      <c r="G161" s="59">
        <v>46</v>
      </c>
      <c r="H161" s="59">
        <f>IF(G161="0","0",LOOKUP(G161,{0,33,40,50,60,70,80},{0,1,2,3,"3.5",4,5}))</f>
        <v>2</v>
      </c>
      <c r="I161" s="65">
        <v>25</v>
      </c>
      <c r="J161" s="59">
        <v>15</v>
      </c>
      <c r="K161" s="59">
        <f t="shared" si="22"/>
        <v>40</v>
      </c>
      <c r="L161" s="59">
        <f>IF(K161="0","0",LOOKUP(K161,{0,25,30,37,45,52,60},{0,1,2,3,"3.5",4,5}))</f>
        <v>3</v>
      </c>
      <c r="M161" s="65">
        <v>25</v>
      </c>
      <c r="N161" s="59">
        <v>16</v>
      </c>
      <c r="O161" s="59">
        <f t="shared" si="23"/>
        <v>41</v>
      </c>
      <c r="P161" s="59">
        <f>IF(O161="0","0",LOOKUP(O161,{0,33,40,50,60,70,80},{0,1,2,3,"3.5",4,5}))</f>
        <v>2</v>
      </c>
      <c r="Q161" s="62">
        <v>39</v>
      </c>
      <c r="R161" s="62">
        <v>25</v>
      </c>
      <c r="S161" s="59">
        <f t="shared" si="24"/>
        <v>64</v>
      </c>
      <c r="T161" s="59" t="str">
        <f>IF(S161="0","0",LOOKUP(S161,{0,33,40,50,60,70,80},{0,1,2,3,"3.5",4,5}))</f>
        <v>3.5</v>
      </c>
      <c r="U161" s="62">
        <v>50</v>
      </c>
      <c r="V161" s="62">
        <v>24</v>
      </c>
      <c r="W161" s="59">
        <f t="shared" si="25"/>
        <v>74</v>
      </c>
      <c r="X161" s="59">
        <f>IF(W161="0","0",LOOKUP(W161,{0,33,40,50,60,70,80},{0,1,2,3,"3.5",4,5}))</f>
        <v>4</v>
      </c>
      <c r="Y161" s="62">
        <v>43</v>
      </c>
      <c r="Z161" s="62">
        <v>18</v>
      </c>
      <c r="AA161" s="59">
        <f t="shared" si="26"/>
        <v>61</v>
      </c>
      <c r="AB161" s="59">
        <f>IF(AA161="0","0",LOOKUP(AA161,{0,25,30,37,45,52,60},{0,1,2,3,"3.5",4,5}))</f>
        <v>5</v>
      </c>
      <c r="AC161" s="82" t="s">
        <v>79</v>
      </c>
      <c r="AD161" s="82">
        <f>IF(ISBLANK(AB161)," ",IF(AB161="0","0",LOOKUP(AB161,{0,1,2,3,"3.5",4,5},{0,0,0,1,"1.5",2,3})))</f>
        <v>3</v>
      </c>
      <c r="AE161" s="77">
        <f t="shared" si="27"/>
        <v>3.4166666666666665</v>
      </c>
      <c r="AF161" s="82" t="str">
        <f t="shared" si="28"/>
        <v>B</v>
      </c>
      <c r="AG161" s="85" t="str">
        <f t="shared" si="29"/>
        <v>Average Result</v>
      </c>
      <c r="AH161" s="15"/>
      <c r="AI161" s="33" t="str">
        <f>IF(F161="0","0",LOOKUP(F161,{0,1,2,3,"3.5",4,5},{"F","D","C","B","A-","A","A+"}))</f>
        <v>B</v>
      </c>
      <c r="AJ161" s="33" t="str">
        <f>IF(H161="0","0",LOOKUP(H161,{0,1,2,3,"3.5",4,5},{"F","D","C","B","A-","A","A+"}))</f>
        <v>C</v>
      </c>
      <c r="AK161" s="33" t="str">
        <f>IF(L161="0","0",LOOKUP(L161,{0,1,2,3,"3.5",4,5},{"F","D","C","B","A-","A","A+"}))</f>
        <v>B</v>
      </c>
      <c r="AL161" s="33" t="str">
        <f>IF(P161="0","0",LOOKUP(P161,{0,1,2,3,"3.5",4,5},{"F","D","C","B","A-","A","A+"}))</f>
        <v>C</v>
      </c>
      <c r="AM161" s="33" t="str">
        <f>IF(T161="0","0",LOOKUP(T161,{0,1,2,3,"3.5",4,5},{"F","D","C","B","A-","A","A+"}))</f>
        <v>A-</v>
      </c>
      <c r="AN161" s="33" t="str">
        <f>IF(X161="0","0",LOOKUP(X161,{0,1,2,3,"3.5",4,5},{"F","D","C","B","A-","A","A+"}))</f>
        <v>A</v>
      </c>
      <c r="AO161" s="33" t="str">
        <f>IF(AB161="0","0",LOOKUP(AB161,{0,1,2,3,"3.5",4,5},{"F","D","C","B","A-","A","A+"}))</f>
        <v>A+</v>
      </c>
      <c r="AP161" s="52">
        <f t="shared" si="20"/>
        <v>376</v>
      </c>
    </row>
    <row r="162" spans="1:42" ht="20.100000000000001" customHeight="1" x14ac:dyDescent="0.25">
      <c r="A162" s="86">
        <v>2163</v>
      </c>
      <c r="B162" s="87" t="s">
        <v>451</v>
      </c>
      <c r="C162" s="62">
        <v>37</v>
      </c>
      <c r="D162" s="62">
        <v>20</v>
      </c>
      <c r="E162" s="59">
        <f t="shared" si="21"/>
        <v>57</v>
      </c>
      <c r="F162" s="59">
        <f>IF(E162="0","0",LOOKUP(E162,{0,33,40,50,60,70,80},{0,1,2,3,"3.5",4,5}))</f>
        <v>3</v>
      </c>
      <c r="G162" s="59">
        <v>61</v>
      </c>
      <c r="H162" s="59" t="str">
        <f>IF(G162="0","0",LOOKUP(G162,{0,33,40,50,60,70,80},{0,1,2,3,"3.5",4,5}))</f>
        <v>3.5</v>
      </c>
      <c r="I162" s="65">
        <v>31</v>
      </c>
      <c r="J162" s="59">
        <v>14</v>
      </c>
      <c r="K162" s="59">
        <f t="shared" si="22"/>
        <v>45</v>
      </c>
      <c r="L162" s="59" t="str">
        <f>IF(K162="0","0",LOOKUP(K162,{0,25,30,37,45,52,60},{0,1,2,3,"3.5",4,5}))</f>
        <v>3.5</v>
      </c>
      <c r="M162" s="65">
        <v>25</v>
      </c>
      <c r="N162" s="59">
        <v>10</v>
      </c>
      <c r="O162" s="59">
        <f t="shared" si="23"/>
        <v>35</v>
      </c>
      <c r="P162" s="59">
        <f>IF(O162="0","0",LOOKUP(O162,{0,33,40,50,60,70,80},{0,1,2,3,"3.5",4,5}))</f>
        <v>1</v>
      </c>
      <c r="Q162" s="62">
        <v>0</v>
      </c>
      <c r="R162" s="62">
        <v>0</v>
      </c>
      <c r="S162" s="59">
        <f t="shared" si="24"/>
        <v>0</v>
      </c>
      <c r="T162" s="59">
        <f>IF(S162="0","0",LOOKUP(S162,{0,33,40,50,60,70,80},{0,1,2,3,"3.5",4,5}))</f>
        <v>0</v>
      </c>
      <c r="U162" s="62">
        <v>0</v>
      </c>
      <c r="V162" s="62">
        <v>0</v>
      </c>
      <c r="W162" s="59">
        <f t="shared" si="25"/>
        <v>0</v>
      </c>
      <c r="X162" s="59">
        <f>IF(W162="0","0",LOOKUP(W162,{0,33,40,50,60,70,80},{0,1,2,3,"3.5",4,5}))</f>
        <v>0</v>
      </c>
      <c r="Y162" s="62">
        <v>37</v>
      </c>
      <c r="Z162" s="62">
        <v>15</v>
      </c>
      <c r="AA162" s="59">
        <f t="shared" si="26"/>
        <v>52</v>
      </c>
      <c r="AB162" s="59">
        <f>IF(AA162="0","0",LOOKUP(AA162,{0,25,30,37,45,52,60},{0,1,2,3,"3.5",4,5}))</f>
        <v>4</v>
      </c>
      <c r="AC162" s="82" t="s">
        <v>79</v>
      </c>
      <c r="AD162" s="82">
        <f>IF(ISBLANK(AB162)," ",IF(AB162="0","0",LOOKUP(AB162,{0,1,2,3,"3.5",4,5},{0,0,0,1,"1.5",2,3})))</f>
        <v>2</v>
      </c>
      <c r="AE162" s="77">
        <f t="shared" si="27"/>
        <v>0</v>
      </c>
      <c r="AF162" s="82" t="str">
        <f t="shared" si="28"/>
        <v>F</v>
      </c>
      <c r="AG162" s="85" t="str">
        <f t="shared" si="29"/>
        <v>Fail</v>
      </c>
      <c r="AH162" s="15"/>
      <c r="AI162" s="33" t="str">
        <f>IF(F162="0","0",LOOKUP(F162,{0,1,2,3,"3.5",4,5},{"F","D","C","B","A-","A","A+"}))</f>
        <v>B</v>
      </c>
      <c r="AJ162" s="33" t="str">
        <f>IF(H162="0","0",LOOKUP(H162,{0,1,2,3,"3.5",4,5},{"F","D","C","B","A-","A","A+"}))</f>
        <v>A-</v>
      </c>
      <c r="AK162" s="33" t="str">
        <f>IF(L162="0","0",LOOKUP(L162,{0,1,2,3,"3.5",4,5},{"F","D","C","B","A-","A","A+"}))</f>
        <v>A-</v>
      </c>
      <c r="AL162" s="33" t="str">
        <f>IF(P162="0","0",LOOKUP(P162,{0,1,2,3,"3.5",4,5},{"F","D","C","B","A-","A","A+"}))</f>
        <v>D</v>
      </c>
      <c r="AM162" s="33" t="str">
        <f>IF(T162="0","0",LOOKUP(T162,{0,1,2,3,"3.5",4,5},{"F","D","C","B","A-","A","A+"}))</f>
        <v>F</v>
      </c>
      <c r="AN162" s="33" t="str">
        <f>IF(X162="0","0",LOOKUP(X162,{0,1,2,3,"3.5",4,5},{"F","D","C","B","A-","A","A+"}))</f>
        <v>F</v>
      </c>
      <c r="AO162" s="33" t="str">
        <f>IF(AB162="0","0",LOOKUP(AB162,{0,1,2,3,"3.5",4,5},{"F","D","C","B","A-","A","A+"}))</f>
        <v>A</v>
      </c>
      <c r="AP162" s="52">
        <f t="shared" si="20"/>
        <v>250</v>
      </c>
    </row>
    <row r="163" spans="1:42" ht="20.100000000000001" customHeight="1" x14ac:dyDescent="0.25">
      <c r="A163" s="86">
        <v>2164</v>
      </c>
      <c r="B163" s="87" t="s">
        <v>452</v>
      </c>
      <c r="C163" s="62">
        <v>34</v>
      </c>
      <c r="D163" s="62">
        <v>20</v>
      </c>
      <c r="E163" s="59">
        <f t="shared" si="21"/>
        <v>54</v>
      </c>
      <c r="F163" s="59">
        <f>IF(E163="0","0",LOOKUP(E163,{0,33,40,50,60,70,80},{0,1,2,3,"3.5",4,5}))</f>
        <v>3</v>
      </c>
      <c r="G163" s="59">
        <v>41</v>
      </c>
      <c r="H163" s="59">
        <f>IF(G163="0","0",LOOKUP(G163,{0,33,40,50,60,70,80},{0,1,2,3,"3.5",4,5}))</f>
        <v>2</v>
      </c>
      <c r="I163" s="65">
        <v>29</v>
      </c>
      <c r="J163" s="59">
        <v>14</v>
      </c>
      <c r="K163" s="59">
        <f t="shared" si="22"/>
        <v>43</v>
      </c>
      <c r="L163" s="59">
        <f>IF(K163="0","0",LOOKUP(K163,{0,25,30,37,45,52,60},{0,1,2,3,"3.5",4,5}))</f>
        <v>3</v>
      </c>
      <c r="M163" s="65">
        <v>23</v>
      </c>
      <c r="N163" s="59">
        <v>19</v>
      </c>
      <c r="O163" s="59">
        <f t="shared" si="23"/>
        <v>42</v>
      </c>
      <c r="P163" s="59">
        <f>IF(O163="0","0",LOOKUP(O163,{0,33,40,50,60,70,80},{0,1,2,3,"3.5",4,5}))</f>
        <v>2</v>
      </c>
      <c r="Q163" s="62">
        <v>41</v>
      </c>
      <c r="R163" s="62">
        <v>19</v>
      </c>
      <c r="S163" s="59">
        <f t="shared" si="24"/>
        <v>60</v>
      </c>
      <c r="T163" s="59" t="str">
        <f>IF(S163="0","0",LOOKUP(S163,{0,33,40,50,60,70,80},{0,1,2,3,"3.5",4,5}))</f>
        <v>3.5</v>
      </c>
      <c r="U163" s="62">
        <v>38</v>
      </c>
      <c r="V163" s="62">
        <v>19</v>
      </c>
      <c r="W163" s="59">
        <f t="shared" si="25"/>
        <v>57</v>
      </c>
      <c r="X163" s="59">
        <f>IF(W163="0","0",LOOKUP(W163,{0,33,40,50,60,70,80},{0,1,2,3,"3.5",4,5}))</f>
        <v>3</v>
      </c>
      <c r="Y163" s="62">
        <v>35</v>
      </c>
      <c r="Z163" s="62">
        <v>19</v>
      </c>
      <c r="AA163" s="59">
        <f t="shared" si="26"/>
        <v>54</v>
      </c>
      <c r="AB163" s="59">
        <f>IF(AA163="0","0",LOOKUP(AA163,{0,25,30,37,45,52,60},{0,1,2,3,"3.5",4,5}))</f>
        <v>4</v>
      </c>
      <c r="AC163" s="82" t="s">
        <v>79</v>
      </c>
      <c r="AD163" s="82">
        <f>IF(ISBLANK(AB163)," ",IF(AB163="0","0",LOOKUP(AB163,{0,1,2,3,"3.5",4,5},{0,0,0,1,"1.5",2,3})))</f>
        <v>2</v>
      </c>
      <c r="AE163" s="77">
        <f t="shared" si="27"/>
        <v>3.0833333333333335</v>
      </c>
      <c r="AF163" s="82" t="str">
        <f t="shared" si="28"/>
        <v>B</v>
      </c>
      <c r="AG163" s="85" t="str">
        <f t="shared" si="29"/>
        <v>Average Result</v>
      </c>
      <c r="AH163" s="15"/>
      <c r="AI163" s="33" t="str">
        <f>IF(F163="0","0",LOOKUP(F163,{0,1,2,3,"3.5",4,5},{"F","D","C","B","A-","A","A+"}))</f>
        <v>B</v>
      </c>
      <c r="AJ163" s="33" t="str">
        <f>IF(H163="0","0",LOOKUP(H163,{0,1,2,3,"3.5",4,5},{"F","D","C","B","A-","A","A+"}))</f>
        <v>C</v>
      </c>
      <c r="AK163" s="33" t="str">
        <f>IF(L163="0","0",LOOKUP(L163,{0,1,2,3,"3.5",4,5},{"F","D","C","B","A-","A","A+"}))</f>
        <v>B</v>
      </c>
      <c r="AL163" s="33" t="str">
        <f>IF(P163="0","0",LOOKUP(P163,{0,1,2,3,"3.5",4,5},{"F","D","C","B","A-","A","A+"}))</f>
        <v>C</v>
      </c>
      <c r="AM163" s="33" t="str">
        <f>IF(T163="0","0",LOOKUP(T163,{0,1,2,3,"3.5",4,5},{"F","D","C","B","A-","A","A+"}))</f>
        <v>A-</v>
      </c>
      <c r="AN163" s="33" t="str">
        <f>IF(X163="0","0",LOOKUP(X163,{0,1,2,3,"3.5",4,5},{"F","D","C","B","A-","A","A+"}))</f>
        <v>B</v>
      </c>
      <c r="AO163" s="33" t="str">
        <f>IF(AB163="0","0",LOOKUP(AB163,{0,1,2,3,"3.5",4,5},{"F","D","C","B","A-","A","A+"}))</f>
        <v>A</v>
      </c>
      <c r="AP163" s="52">
        <f t="shared" si="20"/>
        <v>351</v>
      </c>
    </row>
    <row r="164" spans="1:42" ht="20.100000000000001" customHeight="1" x14ac:dyDescent="0.25">
      <c r="A164" s="86">
        <v>2165</v>
      </c>
      <c r="B164" s="87" t="s">
        <v>453</v>
      </c>
      <c r="C164" s="62">
        <v>46</v>
      </c>
      <c r="D164" s="62">
        <v>25</v>
      </c>
      <c r="E164" s="59">
        <f t="shared" si="21"/>
        <v>71</v>
      </c>
      <c r="F164" s="59">
        <f>IF(E164="0","0",LOOKUP(E164,{0,33,40,50,60,70,80},{0,1,2,3,"3.5",4,5}))</f>
        <v>4</v>
      </c>
      <c r="G164" s="59">
        <v>64</v>
      </c>
      <c r="H164" s="59" t="str">
        <f>IF(G164="0","0",LOOKUP(G164,{0,33,40,50,60,70,80},{0,1,2,3,"3.5",4,5}))</f>
        <v>3.5</v>
      </c>
      <c r="I164" s="65">
        <v>28</v>
      </c>
      <c r="J164" s="59">
        <v>18</v>
      </c>
      <c r="K164" s="59">
        <f t="shared" si="22"/>
        <v>46</v>
      </c>
      <c r="L164" s="59" t="str">
        <f>IF(K164="0","0",LOOKUP(K164,{0,25,30,37,45,52,60},{0,1,2,3,"3.5",4,5}))</f>
        <v>3.5</v>
      </c>
      <c r="M164" s="65">
        <v>38</v>
      </c>
      <c r="N164" s="59">
        <v>15</v>
      </c>
      <c r="O164" s="59">
        <f t="shared" si="23"/>
        <v>53</v>
      </c>
      <c r="P164" s="59">
        <f>IF(O164="0","0",LOOKUP(O164,{0,33,40,50,60,70,80},{0,1,2,3,"3.5",4,5}))</f>
        <v>3</v>
      </c>
      <c r="Q164" s="62">
        <v>49</v>
      </c>
      <c r="R164" s="62">
        <v>26</v>
      </c>
      <c r="S164" s="59">
        <f t="shared" si="24"/>
        <v>75</v>
      </c>
      <c r="T164" s="59">
        <f>IF(S164="0","0",LOOKUP(S164,{0,33,40,50,60,70,80},{0,1,2,3,"3.5",4,5}))</f>
        <v>4</v>
      </c>
      <c r="U164" s="62">
        <v>60</v>
      </c>
      <c r="V164" s="62">
        <v>26</v>
      </c>
      <c r="W164" s="59">
        <f t="shared" si="25"/>
        <v>86</v>
      </c>
      <c r="X164" s="59">
        <f>IF(W164="0","0",LOOKUP(W164,{0,33,40,50,60,70,80},{0,1,2,3,"3.5",4,5}))</f>
        <v>5</v>
      </c>
      <c r="Y164" s="62">
        <v>46</v>
      </c>
      <c r="Z164" s="62">
        <v>22</v>
      </c>
      <c r="AA164" s="59">
        <f t="shared" si="26"/>
        <v>68</v>
      </c>
      <c r="AB164" s="59">
        <f>IF(AA164="0","0",LOOKUP(AA164,{0,25,30,37,45,52,60},{0,1,2,3,"3.5",4,5}))</f>
        <v>5</v>
      </c>
      <c r="AC164" s="82" t="s">
        <v>79</v>
      </c>
      <c r="AD164" s="82">
        <f>IF(ISBLANK(AB164)," ",IF(AB164="0","0",LOOKUP(AB164,{0,1,2,3,"3.5",4,5},{0,0,0,1,"1.5",2,3})))</f>
        <v>3</v>
      </c>
      <c r="AE164" s="77">
        <f t="shared" si="27"/>
        <v>4.333333333333333</v>
      </c>
      <c r="AF164" s="82" t="str">
        <f t="shared" si="28"/>
        <v>A</v>
      </c>
      <c r="AG164" s="85" t="str">
        <f t="shared" si="29"/>
        <v>Very Good Result</v>
      </c>
      <c r="AH164" s="15"/>
      <c r="AI164" s="33" t="str">
        <f>IF(F164="0","0",LOOKUP(F164,{0,1,2,3,"3.5",4,5},{"F","D","C","B","A-","A","A+"}))</f>
        <v>A</v>
      </c>
      <c r="AJ164" s="33" t="str">
        <f>IF(H164="0","0",LOOKUP(H164,{0,1,2,3,"3.5",4,5},{"F","D","C","B","A-","A","A+"}))</f>
        <v>A-</v>
      </c>
      <c r="AK164" s="33" t="str">
        <f>IF(L164="0","0",LOOKUP(L164,{0,1,2,3,"3.5",4,5},{"F","D","C","B","A-","A","A+"}))</f>
        <v>A-</v>
      </c>
      <c r="AL164" s="33" t="str">
        <f>IF(P164="0","0",LOOKUP(P164,{0,1,2,3,"3.5",4,5},{"F","D","C","B","A-","A","A+"}))</f>
        <v>B</v>
      </c>
      <c r="AM164" s="33" t="str">
        <f>IF(T164="0","0",LOOKUP(T164,{0,1,2,3,"3.5",4,5},{"F","D","C","B","A-","A","A+"}))</f>
        <v>A</v>
      </c>
      <c r="AN164" s="33" t="str">
        <f>IF(X164="0","0",LOOKUP(X164,{0,1,2,3,"3.5",4,5},{"F","D","C","B","A-","A","A+"}))</f>
        <v>A+</v>
      </c>
      <c r="AO164" s="33" t="str">
        <f>IF(AB164="0","0",LOOKUP(AB164,{0,1,2,3,"3.5",4,5},{"F","D","C","B","A-","A","A+"}))</f>
        <v>A+</v>
      </c>
      <c r="AP164" s="52">
        <f t="shared" si="20"/>
        <v>463</v>
      </c>
    </row>
    <row r="165" spans="1:42" ht="20.100000000000001" customHeight="1" x14ac:dyDescent="0.25">
      <c r="A165" s="86">
        <v>2166</v>
      </c>
      <c r="B165" s="87" t="s">
        <v>454</v>
      </c>
      <c r="C165" s="62">
        <v>43</v>
      </c>
      <c r="D165" s="62">
        <v>24</v>
      </c>
      <c r="E165" s="59">
        <f t="shared" si="21"/>
        <v>67</v>
      </c>
      <c r="F165" s="59" t="str">
        <f>IF(E165="0","0",LOOKUP(E165,{0,33,40,50,60,70,80},{0,1,2,3,"3.5",4,5}))</f>
        <v>3.5</v>
      </c>
      <c r="G165" s="59">
        <v>55</v>
      </c>
      <c r="H165" s="59">
        <f>IF(G165="0","0",LOOKUP(G165,{0,33,40,50,60,70,80},{0,1,2,3,"3.5",4,5}))</f>
        <v>3</v>
      </c>
      <c r="I165" s="65">
        <v>24</v>
      </c>
      <c r="J165" s="59">
        <v>14</v>
      </c>
      <c r="K165" s="59">
        <f t="shared" si="22"/>
        <v>38</v>
      </c>
      <c r="L165" s="59">
        <f>IF(K165="0","0",LOOKUP(K165,{0,25,30,37,45,52,60},{0,1,2,3,"3.5",4,5}))</f>
        <v>3</v>
      </c>
      <c r="M165" s="65">
        <v>23</v>
      </c>
      <c r="N165" s="59">
        <v>14</v>
      </c>
      <c r="O165" s="59">
        <f t="shared" si="23"/>
        <v>37</v>
      </c>
      <c r="P165" s="59">
        <f>IF(O165="0","0",LOOKUP(O165,{0,33,40,50,60,70,80},{0,1,2,3,"3.5",4,5}))</f>
        <v>1</v>
      </c>
      <c r="Q165" s="62">
        <v>36</v>
      </c>
      <c r="R165" s="62">
        <v>19</v>
      </c>
      <c r="S165" s="59">
        <f t="shared" si="24"/>
        <v>55</v>
      </c>
      <c r="T165" s="59">
        <f>IF(S165="0","0",LOOKUP(S165,{0,33,40,50,60,70,80},{0,1,2,3,"3.5",4,5}))</f>
        <v>3</v>
      </c>
      <c r="U165" s="62">
        <v>42</v>
      </c>
      <c r="V165" s="62">
        <v>23</v>
      </c>
      <c r="W165" s="59">
        <f t="shared" si="25"/>
        <v>65</v>
      </c>
      <c r="X165" s="59" t="str">
        <f>IF(W165="0","0",LOOKUP(W165,{0,33,40,50,60,70,80},{0,1,2,3,"3.5",4,5}))</f>
        <v>3.5</v>
      </c>
      <c r="Y165" s="62">
        <v>31</v>
      </c>
      <c r="Z165" s="62">
        <v>18</v>
      </c>
      <c r="AA165" s="59">
        <f t="shared" si="26"/>
        <v>49</v>
      </c>
      <c r="AB165" s="59" t="str">
        <f>IF(AA165="0","0",LOOKUP(AA165,{0,25,30,37,45,52,60},{0,1,2,3,"3.5",4,5}))</f>
        <v>3.5</v>
      </c>
      <c r="AC165" s="82" t="s">
        <v>79</v>
      </c>
      <c r="AD165" s="82" t="str">
        <f>IF(ISBLANK(AB165)," ",IF(AB165="0","0",LOOKUP(AB165,{0,1,2,3,"3.5",4,5},{0,0,0,1,"1.5",2,3})))</f>
        <v>1.5</v>
      </c>
      <c r="AE165" s="77">
        <f t="shared" si="27"/>
        <v>3.0833333333333335</v>
      </c>
      <c r="AF165" s="82" t="str">
        <f t="shared" si="28"/>
        <v>B</v>
      </c>
      <c r="AG165" s="85" t="str">
        <f t="shared" si="29"/>
        <v>Average Result</v>
      </c>
      <c r="AH165" s="15"/>
      <c r="AI165" s="33" t="str">
        <f>IF(F165="0","0",LOOKUP(F165,{0,1,2,3,"3.5",4,5},{"F","D","C","B","A-","A","A+"}))</f>
        <v>A-</v>
      </c>
      <c r="AJ165" s="33" t="str">
        <f>IF(H165="0","0",LOOKUP(H165,{0,1,2,3,"3.5",4,5},{"F","D","C","B","A-","A","A+"}))</f>
        <v>B</v>
      </c>
      <c r="AK165" s="33" t="str">
        <f>IF(L165="0","0",LOOKUP(L165,{0,1,2,3,"3.5",4,5},{"F","D","C","B","A-","A","A+"}))</f>
        <v>B</v>
      </c>
      <c r="AL165" s="33" t="str">
        <f>IF(P165="0","0",LOOKUP(P165,{0,1,2,3,"3.5",4,5},{"F","D","C","B","A-","A","A+"}))</f>
        <v>D</v>
      </c>
      <c r="AM165" s="33" t="str">
        <f>IF(T165="0","0",LOOKUP(T165,{0,1,2,3,"3.5",4,5},{"F","D","C","B","A-","A","A+"}))</f>
        <v>B</v>
      </c>
      <c r="AN165" s="33" t="str">
        <f>IF(X165="0","0",LOOKUP(X165,{0,1,2,3,"3.5",4,5},{"F","D","C","B","A-","A","A+"}))</f>
        <v>A-</v>
      </c>
      <c r="AO165" s="33" t="str">
        <f>IF(AB165="0","0",LOOKUP(AB165,{0,1,2,3,"3.5",4,5},{"F","D","C","B","A-","A","A+"}))</f>
        <v>A-</v>
      </c>
      <c r="AP165" s="52">
        <f t="shared" si="20"/>
        <v>366</v>
      </c>
    </row>
    <row r="166" spans="1:42" ht="20.100000000000001" customHeight="1" x14ac:dyDescent="0.25">
      <c r="A166" s="86">
        <v>2167</v>
      </c>
      <c r="B166" s="87" t="s">
        <v>455</v>
      </c>
      <c r="C166" s="62">
        <v>26</v>
      </c>
      <c r="D166" s="62">
        <v>24</v>
      </c>
      <c r="E166" s="59">
        <f t="shared" si="21"/>
        <v>50</v>
      </c>
      <c r="F166" s="59">
        <f>IF(E166="0","0",LOOKUP(E166,{0,33,40,50,60,70,80},{0,1,2,3,"3.5",4,5}))</f>
        <v>3</v>
      </c>
      <c r="G166" s="59">
        <v>46</v>
      </c>
      <c r="H166" s="59">
        <f>IF(G166="0","0",LOOKUP(G166,{0,33,40,50,60,70,80},{0,1,2,3,"3.5",4,5}))</f>
        <v>2</v>
      </c>
      <c r="I166" s="65">
        <v>7</v>
      </c>
      <c r="J166" s="59">
        <v>14</v>
      </c>
      <c r="K166" s="59">
        <f t="shared" si="22"/>
        <v>0</v>
      </c>
      <c r="L166" s="59">
        <f>IF(K166="0","0",LOOKUP(K166,{0,25,30,37,45,52,60},{0,1,2,3,"3.5",4,5}))</f>
        <v>0</v>
      </c>
      <c r="M166" s="65">
        <v>17</v>
      </c>
      <c r="N166" s="59">
        <v>15</v>
      </c>
      <c r="O166" s="59">
        <f t="shared" si="23"/>
        <v>0</v>
      </c>
      <c r="P166" s="59">
        <f>IF(O166="0","0",LOOKUP(O166,{0,33,40,50,60,70,80},{0,1,2,3,"3.5",4,5}))</f>
        <v>0</v>
      </c>
      <c r="Q166" s="62">
        <v>20</v>
      </c>
      <c r="R166" s="62">
        <v>19</v>
      </c>
      <c r="S166" s="59">
        <f t="shared" si="24"/>
        <v>39</v>
      </c>
      <c r="T166" s="59">
        <f>IF(S166="0","0",LOOKUP(S166,{0,33,40,50,60,70,80},{0,1,2,3,"3.5",4,5}))</f>
        <v>1</v>
      </c>
      <c r="U166" s="62">
        <v>23</v>
      </c>
      <c r="V166" s="62">
        <v>20</v>
      </c>
      <c r="W166" s="59">
        <f t="shared" si="25"/>
        <v>43</v>
      </c>
      <c r="X166" s="59">
        <f>IF(W166="0","0",LOOKUP(W166,{0,33,40,50,60,70,80},{0,1,2,3,"3.5",4,5}))</f>
        <v>2</v>
      </c>
      <c r="Y166" s="62">
        <v>17</v>
      </c>
      <c r="Z166" s="62">
        <v>15</v>
      </c>
      <c r="AA166" s="59">
        <f t="shared" si="26"/>
        <v>32</v>
      </c>
      <c r="AB166" s="59">
        <f>IF(AA166="0","0",LOOKUP(AA166,{0,25,30,37,45,52,60},{0,1,2,3,"3.5",4,5}))</f>
        <v>2</v>
      </c>
      <c r="AC166" s="82" t="s">
        <v>79</v>
      </c>
      <c r="AD166" s="82">
        <f>IF(ISBLANK(AB166)," ",IF(AB166="0","0",LOOKUP(AB166,{0,1,2,3,"3.5",4,5},{0,0,0,1,"1.5",2,3})))</f>
        <v>0</v>
      </c>
      <c r="AE166" s="77">
        <f t="shared" si="27"/>
        <v>0</v>
      </c>
      <c r="AF166" s="82" t="str">
        <f t="shared" si="28"/>
        <v>F</v>
      </c>
      <c r="AG166" s="85" t="str">
        <f t="shared" si="29"/>
        <v>Fail</v>
      </c>
      <c r="AH166" s="15"/>
      <c r="AI166" s="33" t="str">
        <f>IF(F166="0","0",LOOKUP(F166,{0,1,2,3,"3.5",4,5},{"F","D","C","B","A-","A","A+"}))</f>
        <v>B</v>
      </c>
      <c r="AJ166" s="33" t="str">
        <f>IF(H166="0","0",LOOKUP(H166,{0,1,2,3,"3.5",4,5},{"F","D","C","B","A-","A","A+"}))</f>
        <v>C</v>
      </c>
      <c r="AK166" s="33" t="str">
        <f>IF(L166="0","0",LOOKUP(L166,{0,1,2,3,"3.5",4,5},{"F","D","C","B","A-","A","A+"}))</f>
        <v>F</v>
      </c>
      <c r="AL166" s="33" t="str">
        <f>IF(P166="0","0",LOOKUP(P166,{0,1,2,3,"3.5",4,5},{"F","D","C","B","A-","A","A+"}))</f>
        <v>F</v>
      </c>
      <c r="AM166" s="33" t="str">
        <f>IF(T166="0","0",LOOKUP(T166,{0,1,2,3,"3.5",4,5},{"F","D","C","B","A-","A","A+"}))</f>
        <v>D</v>
      </c>
      <c r="AN166" s="33" t="str">
        <f>IF(X166="0","0",LOOKUP(X166,{0,1,2,3,"3.5",4,5},{"F","D","C","B","A-","A","A+"}))</f>
        <v>C</v>
      </c>
      <c r="AO166" s="33" t="str">
        <f>IF(AB166="0","0",LOOKUP(AB166,{0,1,2,3,"3.5",4,5},{"F","D","C","B","A-","A","A+"}))</f>
        <v>C</v>
      </c>
      <c r="AP166" s="52">
        <f t="shared" si="20"/>
        <v>210</v>
      </c>
    </row>
    <row r="167" spans="1:42" ht="20.100000000000001" customHeight="1" x14ac:dyDescent="0.25">
      <c r="A167" s="86">
        <v>2168</v>
      </c>
      <c r="B167" s="87" t="s">
        <v>456</v>
      </c>
      <c r="C167" s="62">
        <v>33</v>
      </c>
      <c r="D167" s="62">
        <v>24</v>
      </c>
      <c r="E167" s="59">
        <f t="shared" si="21"/>
        <v>57</v>
      </c>
      <c r="F167" s="59">
        <f>IF(E167="0","0",LOOKUP(E167,{0,33,40,50,60,70,80},{0,1,2,3,"3.5",4,5}))</f>
        <v>3</v>
      </c>
      <c r="G167" s="59">
        <v>46</v>
      </c>
      <c r="H167" s="59">
        <f>IF(G167="0","0",LOOKUP(G167,{0,33,40,50,60,70,80},{0,1,2,3,"3.5",4,5}))</f>
        <v>2</v>
      </c>
      <c r="I167" s="65">
        <v>17</v>
      </c>
      <c r="J167" s="59">
        <v>11</v>
      </c>
      <c r="K167" s="59">
        <f t="shared" si="22"/>
        <v>28</v>
      </c>
      <c r="L167" s="59">
        <f>IF(K167="0","0",LOOKUP(K167,{0,25,30,37,45,52,60},{0,1,2,3,"3.5",4,5}))</f>
        <v>1</v>
      </c>
      <c r="M167" s="65">
        <v>24</v>
      </c>
      <c r="N167" s="59">
        <v>16</v>
      </c>
      <c r="O167" s="59">
        <f t="shared" si="23"/>
        <v>40</v>
      </c>
      <c r="P167" s="59">
        <f>IF(O167="0","0",LOOKUP(O167,{0,33,40,50,60,70,80},{0,1,2,3,"3.5",4,5}))</f>
        <v>2</v>
      </c>
      <c r="Q167" s="62">
        <v>33</v>
      </c>
      <c r="R167" s="62">
        <v>18</v>
      </c>
      <c r="S167" s="59">
        <f t="shared" si="24"/>
        <v>51</v>
      </c>
      <c r="T167" s="59">
        <f>IF(S167="0","0",LOOKUP(S167,{0,33,40,50,60,70,80},{0,1,2,3,"3.5",4,5}))</f>
        <v>3</v>
      </c>
      <c r="U167" s="62">
        <v>39</v>
      </c>
      <c r="V167" s="62">
        <v>20</v>
      </c>
      <c r="W167" s="59">
        <f t="shared" si="25"/>
        <v>59</v>
      </c>
      <c r="X167" s="59">
        <f>IF(W167="0","0",LOOKUP(W167,{0,33,40,50,60,70,80},{0,1,2,3,"3.5",4,5}))</f>
        <v>3</v>
      </c>
      <c r="Y167" s="62">
        <v>42</v>
      </c>
      <c r="Z167" s="62">
        <v>14</v>
      </c>
      <c r="AA167" s="59">
        <f t="shared" si="26"/>
        <v>56</v>
      </c>
      <c r="AB167" s="59">
        <f>IF(AA167="0","0",LOOKUP(AA167,{0,25,30,37,45,52,60},{0,1,2,3,"3.5",4,5}))</f>
        <v>4</v>
      </c>
      <c r="AC167" s="82" t="s">
        <v>79</v>
      </c>
      <c r="AD167" s="82">
        <f>IF(ISBLANK(AB167)," ",IF(AB167="0","0",LOOKUP(AB167,{0,1,2,3,"3.5",4,5},{0,0,0,1,"1.5",2,3})))</f>
        <v>2</v>
      </c>
      <c r="AE167" s="77">
        <f t="shared" si="27"/>
        <v>2.6666666666666665</v>
      </c>
      <c r="AF167" s="82" t="str">
        <f t="shared" si="28"/>
        <v>C</v>
      </c>
      <c r="AG167" s="85" t="str">
        <f t="shared" si="29"/>
        <v>Bellow Average Result</v>
      </c>
      <c r="AH167" s="15"/>
      <c r="AI167" s="33" t="str">
        <f>IF(F167="0","0",LOOKUP(F167,{0,1,2,3,"3.5",4,5},{"F","D","C","B","A-","A","A+"}))</f>
        <v>B</v>
      </c>
      <c r="AJ167" s="33" t="str">
        <f>IF(H167="0","0",LOOKUP(H167,{0,1,2,3,"3.5",4,5},{"F","D","C","B","A-","A","A+"}))</f>
        <v>C</v>
      </c>
      <c r="AK167" s="33" t="str">
        <f>IF(L167="0","0",LOOKUP(L167,{0,1,2,3,"3.5",4,5},{"F","D","C","B","A-","A","A+"}))</f>
        <v>D</v>
      </c>
      <c r="AL167" s="33" t="str">
        <f>IF(P167="0","0",LOOKUP(P167,{0,1,2,3,"3.5",4,5},{"F","D","C","B","A-","A","A+"}))</f>
        <v>C</v>
      </c>
      <c r="AM167" s="33" t="str">
        <f>IF(T167="0","0",LOOKUP(T167,{0,1,2,3,"3.5",4,5},{"F","D","C","B","A-","A","A+"}))</f>
        <v>B</v>
      </c>
      <c r="AN167" s="33" t="str">
        <f>IF(X167="0","0",LOOKUP(X167,{0,1,2,3,"3.5",4,5},{"F","D","C","B","A-","A","A+"}))</f>
        <v>B</v>
      </c>
      <c r="AO167" s="33" t="str">
        <f>IF(AB167="0","0",LOOKUP(AB167,{0,1,2,3,"3.5",4,5},{"F","D","C","B","A-","A","A+"}))</f>
        <v>A</v>
      </c>
      <c r="AP167" s="52">
        <f t="shared" si="20"/>
        <v>337</v>
      </c>
    </row>
    <row r="168" spans="1:42" ht="20.100000000000001" customHeight="1" x14ac:dyDescent="0.25">
      <c r="A168" s="86">
        <v>2169</v>
      </c>
      <c r="B168" s="87" t="s">
        <v>457</v>
      </c>
      <c r="C168" s="62">
        <v>33</v>
      </c>
      <c r="D168" s="62">
        <v>24</v>
      </c>
      <c r="E168" s="59">
        <f t="shared" si="21"/>
        <v>57</v>
      </c>
      <c r="F168" s="59">
        <f>IF(E168="0","0",LOOKUP(E168,{0,33,40,50,60,70,80},{0,1,2,3,"3.5",4,5}))</f>
        <v>3</v>
      </c>
      <c r="G168" s="59">
        <v>53</v>
      </c>
      <c r="H168" s="59">
        <f>IF(G168="0","0",LOOKUP(G168,{0,33,40,50,60,70,80},{0,1,2,3,"3.5",4,5}))</f>
        <v>3</v>
      </c>
      <c r="I168" s="65">
        <v>19</v>
      </c>
      <c r="J168" s="59">
        <v>15</v>
      </c>
      <c r="K168" s="59">
        <f t="shared" si="22"/>
        <v>34</v>
      </c>
      <c r="L168" s="59">
        <f>IF(K168="0","0",LOOKUP(K168,{0,25,30,37,45,52,60},{0,1,2,3,"3.5",4,5}))</f>
        <v>2</v>
      </c>
      <c r="M168" s="65">
        <v>24</v>
      </c>
      <c r="N168" s="59">
        <v>17</v>
      </c>
      <c r="O168" s="59">
        <f t="shared" si="23"/>
        <v>41</v>
      </c>
      <c r="P168" s="59">
        <f>IF(O168="0","0",LOOKUP(O168,{0,33,40,50,60,70,80},{0,1,2,3,"3.5",4,5}))</f>
        <v>2</v>
      </c>
      <c r="Q168" s="62">
        <v>37</v>
      </c>
      <c r="R168" s="62">
        <v>18</v>
      </c>
      <c r="S168" s="59">
        <f t="shared" si="24"/>
        <v>55</v>
      </c>
      <c r="T168" s="59">
        <f>IF(S168="0","0",LOOKUP(S168,{0,33,40,50,60,70,80},{0,1,2,3,"3.5",4,5}))</f>
        <v>3</v>
      </c>
      <c r="U168" s="62">
        <v>37</v>
      </c>
      <c r="V168" s="62">
        <v>24</v>
      </c>
      <c r="W168" s="59">
        <f t="shared" si="25"/>
        <v>61</v>
      </c>
      <c r="X168" s="59" t="str">
        <f>IF(W168="0","0",LOOKUP(W168,{0,33,40,50,60,70,80},{0,1,2,3,"3.5",4,5}))</f>
        <v>3.5</v>
      </c>
      <c r="Y168" s="62">
        <v>40</v>
      </c>
      <c r="Z168" s="62">
        <v>14</v>
      </c>
      <c r="AA168" s="59">
        <f t="shared" si="26"/>
        <v>54</v>
      </c>
      <c r="AB168" s="59">
        <f>IF(AA168="0","0",LOOKUP(AA168,{0,25,30,37,45,52,60},{0,1,2,3,"3.5",4,5}))</f>
        <v>4</v>
      </c>
      <c r="AC168" s="82" t="s">
        <v>79</v>
      </c>
      <c r="AD168" s="82">
        <f>IF(ISBLANK(AB168)," ",IF(AB168="0","0",LOOKUP(AB168,{0,1,2,3,"3.5",4,5},{0,0,0,1,"1.5",2,3})))</f>
        <v>2</v>
      </c>
      <c r="AE168" s="77">
        <f t="shared" si="27"/>
        <v>3.0833333333333335</v>
      </c>
      <c r="AF168" s="82" t="str">
        <f t="shared" si="28"/>
        <v>B</v>
      </c>
      <c r="AG168" s="85" t="str">
        <f t="shared" si="29"/>
        <v>Average Result</v>
      </c>
      <c r="AH168" s="15"/>
      <c r="AI168" s="33" t="str">
        <f>IF(F168="0","0",LOOKUP(F168,{0,1,2,3,"3.5",4,5},{"F","D","C","B","A-","A","A+"}))</f>
        <v>B</v>
      </c>
      <c r="AJ168" s="33" t="str">
        <f>IF(H168="0","0",LOOKUP(H168,{0,1,2,3,"3.5",4,5},{"F","D","C","B","A-","A","A+"}))</f>
        <v>B</v>
      </c>
      <c r="AK168" s="33" t="str">
        <f>IF(L168="0","0",LOOKUP(L168,{0,1,2,3,"3.5",4,5},{"F","D","C","B","A-","A","A+"}))</f>
        <v>C</v>
      </c>
      <c r="AL168" s="33" t="str">
        <f>IF(P168="0","0",LOOKUP(P168,{0,1,2,3,"3.5",4,5},{"F","D","C","B","A-","A","A+"}))</f>
        <v>C</v>
      </c>
      <c r="AM168" s="33" t="str">
        <f>IF(T168="0","0",LOOKUP(T168,{0,1,2,3,"3.5",4,5},{"F","D","C","B","A-","A","A+"}))</f>
        <v>B</v>
      </c>
      <c r="AN168" s="33" t="str">
        <f>IF(X168="0","0",LOOKUP(X168,{0,1,2,3,"3.5",4,5},{"F","D","C","B","A-","A","A+"}))</f>
        <v>A-</v>
      </c>
      <c r="AO168" s="33" t="str">
        <f>IF(AB168="0","0",LOOKUP(AB168,{0,1,2,3,"3.5",4,5},{"F","D","C","B","A-","A","A+"}))</f>
        <v>A</v>
      </c>
      <c r="AP168" s="52">
        <f t="shared" si="20"/>
        <v>355</v>
      </c>
    </row>
    <row r="169" spans="1:42" ht="20.100000000000001" customHeight="1" x14ac:dyDescent="0.25">
      <c r="A169" s="86">
        <v>2170</v>
      </c>
      <c r="B169" s="87" t="s">
        <v>458</v>
      </c>
      <c r="C169" s="62">
        <v>42</v>
      </c>
      <c r="D169" s="62">
        <v>22</v>
      </c>
      <c r="E169" s="59">
        <f t="shared" si="21"/>
        <v>64</v>
      </c>
      <c r="F169" s="59" t="str">
        <f>IF(E169="0","0",LOOKUP(E169,{0,33,40,50,60,70,80},{0,1,2,3,"3.5",4,5}))</f>
        <v>3.5</v>
      </c>
      <c r="G169" s="59">
        <v>46</v>
      </c>
      <c r="H169" s="59">
        <f>IF(G169="0","0",LOOKUP(G169,{0,33,40,50,60,70,80},{0,1,2,3,"3.5",4,5}))</f>
        <v>2</v>
      </c>
      <c r="I169" s="65">
        <v>9</v>
      </c>
      <c r="J169" s="59">
        <v>15</v>
      </c>
      <c r="K169" s="59">
        <f t="shared" si="22"/>
        <v>0</v>
      </c>
      <c r="L169" s="59">
        <f>IF(K169="0","0",LOOKUP(K169,{0,25,30,37,45,52,60},{0,1,2,3,"3.5",4,5}))</f>
        <v>0</v>
      </c>
      <c r="M169" s="65">
        <v>17</v>
      </c>
      <c r="N169" s="59">
        <v>14</v>
      </c>
      <c r="O169" s="59">
        <f t="shared" si="23"/>
        <v>0</v>
      </c>
      <c r="P169" s="59">
        <f>IF(O169="0","0",LOOKUP(O169,{0,33,40,50,60,70,80},{0,1,2,3,"3.5",4,5}))</f>
        <v>0</v>
      </c>
      <c r="Q169" s="62">
        <v>30</v>
      </c>
      <c r="R169" s="62">
        <v>13</v>
      </c>
      <c r="S169" s="59">
        <f t="shared" si="24"/>
        <v>43</v>
      </c>
      <c r="T169" s="59">
        <f>IF(S169="0","0",LOOKUP(S169,{0,33,40,50,60,70,80},{0,1,2,3,"3.5",4,5}))</f>
        <v>2</v>
      </c>
      <c r="U169" s="62">
        <v>15</v>
      </c>
      <c r="V169" s="62">
        <v>15</v>
      </c>
      <c r="W169" s="59">
        <f t="shared" si="25"/>
        <v>0</v>
      </c>
      <c r="X169" s="59">
        <f>IF(W169="0","0",LOOKUP(W169,{0,33,40,50,60,70,80},{0,1,2,3,"3.5",4,5}))</f>
        <v>0</v>
      </c>
      <c r="Y169" s="62">
        <v>14</v>
      </c>
      <c r="Z169" s="62">
        <v>13</v>
      </c>
      <c r="AA169" s="59">
        <f t="shared" si="26"/>
        <v>27</v>
      </c>
      <c r="AB169" s="59">
        <f>IF(AA169="0","0",LOOKUP(AA169,{0,25,30,37,45,52,60},{0,1,2,3,"3.5",4,5}))</f>
        <v>1</v>
      </c>
      <c r="AC169" s="82" t="s">
        <v>79</v>
      </c>
      <c r="AD169" s="82">
        <f>IF(ISBLANK(AB169)," ",IF(AB169="0","0",LOOKUP(AB169,{0,1,2,3,"3.5",4,5},{0,0,0,1,"1.5",2,3})))</f>
        <v>0</v>
      </c>
      <c r="AE169" s="77">
        <f t="shared" si="27"/>
        <v>0</v>
      </c>
      <c r="AF169" s="82" t="str">
        <f t="shared" si="28"/>
        <v>F</v>
      </c>
      <c r="AG169" s="85" t="str">
        <f t="shared" si="29"/>
        <v>Fail</v>
      </c>
      <c r="AH169" s="15"/>
      <c r="AI169" s="33" t="str">
        <f>IF(F169="0","0",LOOKUP(F169,{0,1,2,3,"3.5",4,5},{"F","D","C","B","A-","A","A+"}))</f>
        <v>A-</v>
      </c>
      <c r="AJ169" s="33" t="str">
        <f>IF(H169="0","0",LOOKUP(H169,{0,1,2,3,"3.5",4,5},{"F","D","C","B","A-","A","A+"}))</f>
        <v>C</v>
      </c>
      <c r="AK169" s="33" t="str">
        <f>IF(L169="0","0",LOOKUP(L169,{0,1,2,3,"3.5",4,5},{"F","D","C","B","A-","A","A+"}))</f>
        <v>F</v>
      </c>
      <c r="AL169" s="33" t="str">
        <f>IF(P169="0","0",LOOKUP(P169,{0,1,2,3,"3.5",4,5},{"F","D","C","B","A-","A","A+"}))</f>
        <v>F</v>
      </c>
      <c r="AM169" s="33" t="str">
        <f>IF(T169="0","0",LOOKUP(T169,{0,1,2,3,"3.5",4,5},{"F","D","C","B","A-","A","A+"}))</f>
        <v>C</v>
      </c>
      <c r="AN169" s="33" t="str">
        <f>IF(X169="0","0",LOOKUP(X169,{0,1,2,3,"3.5",4,5},{"F","D","C","B","A-","A","A+"}))</f>
        <v>F</v>
      </c>
      <c r="AO169" s="33" t="str">
        <f>IF(AB169="0","0",LOOKUP(AB169,{0,1,2,3,"3.5",4,5},{"F","D","C","B","A-","A","A+"}))</f>
        <v>D</v>
      </c>
      <c r="AP169" s="52">
        <f t="shared" si="20"/>
        <v>180</v>
      </c>
    </row>
    <row r="170" spans="1:42" ht="20.100000000000001" customHeight="1" x14ac:dyDescent="0.25">
      <c r="A170" s="86">
        <v>2171</v>
      </c>
      <c r="B170" s="87" t="s">
        <v>459</v>
      </c>
      <c r="C170" s="62">
        <v>41</v>
      </c>
      <c r="D170" s="62">
        <v>24</v>
      </c>
      <c r="E170" s="59">
        <f t="shared" si="21"/>
        <v>65</v>
      </c>
      <c r="F170" s="59" t="str">
        <f>IF(E170="0","0",LOOKUP(E170,{0,33,40,50,60,70,80},{0,1,2,3,"3.5",4,5}))</f>
        <v>3.5</v>
      </c>
      <c r="G170" s="59">
        <v>53</v>
      </c>
      <c r="H170" s="59">
        <f>IF(G170="0","0",LOOKUP(G170,{0,33,40,50,60,70,80},{0,1,2,3,"3.5",4,5}))</f>
        <v>3</v>
      </c>
      <c r="I170" s="65">
        <v>23</v>
      </c>
      <c r="J170" s="59">
        <v>16</v>
      </c>
      <c r="K170" s="59">
        <f t="shared" si="22"/>
        <v>39</v>
      </c>
      <c r="L170" s="59">
        <f>IF(K170="0","0",LOOKUP(K170,{0,25,30,37,45,52,60},{0,1,2,3,"3.5",4,5}))</f>
        <v>3</v>
      </c>
      <c r="M170" s="65">
        <v>27</v>
      </c>
      <c r="N170" s="59">
        <v>21</v>
      </c>
      <c r="O170" s="59">
        <f t="shared" si="23"/>
        <v>48</v>
      </c>
      <c r="P170" s="59">
        <f>IF(O170="0","0",LOOKUP(O170,{0,33,40,50,60,70,80},{0,1,2,3,"3.5",4,5}))</f>
        <v>2</v>
      </c>
      <c r="Q170" s="62">
        <v>44</v>
      </c>
      <c r="R170" s="62">
        <v>24</v>
      </c>
      <c r="S170" s="59">
        <f t="shared" si="24"/>
        <v>68</v>
      </c>
      <c r="T170" s="59" t="str">
        <f>IF(S170="0","0",LOOKUP(S170,{0,33,40,50,60,70,80},{0,1,2,3,"3.5",4,5}))</f>
        <v>3.5</v>
      </c>
      <c r="U170" s="62">
        <v>46</v>
      </c>
      <c r="V170" s="62">
        <v>26</v>
      </c>
      <c r="W170" s="59">
        <f t="shared" si="25"/>
        <v>72</v>
      </c>
      <c r="X170" s="59">
        <f>IF(W170="0","0",LOOKUP(W170,{0,33,40,50,60,70,80},{0,1,2,3,"3.5",4,5}))</f>
        <v>4</v>
      </c>
      <c r="Y170" s="62">
        <v>43</v>
      </c>
      <c r="Z170" s="62">
        <v>19</v>
      </c>
      <c r="AA170" s="59">
        <f t="shared" si="26"/>
        <v>62</v>
      </c>
      <c r="AB170" s="59">
        <f>IF(AA170="0","0",LOOKUP(AA170,{0,25,30,37,45,52,60},{0,1,2,3,"3.5",4,5}))</f>
        <v>5</v>
      </c>
      <c r="AC170" s="82" t="s">
        <v>79</v>
      </c>
      <c r="AD170" s="82">
        <f>IF(ISBLANK(AB170)," ",IF(AB170="0","0",LOOKUP(AB170,{0,1,2,3,"3.5",4,5},{0,0,0,1,"1.5",2,3})))</f>
        <v>3</v>
      </c>
      <c r="AE170" s="77">
        <f t="shared" si="27"/>
        <v>3.6666666666666665</v>
      </c>
      <c r="AF170" s="82" t="str">
        <f t="shared" si="28"/>
        <v>A-</v>
      </c>
      <c r="AG170" s="85" t="str">
        <f t="shared" si="29"/>
        <v>Good Result</v>
      </c>
      <c r="AH170" s="15"/>
      <c r="AI170" s="33" t="str">
        <f>IF(F170="0","0",LOOKUP(F170,{0,1,2,3,"3.5",4,5},{"F","D","C","B","A-","A","A+"}))</f>
        <v>A-</v>
      </c>
      <c r="AJ170" s="33" t="str">
        <f>IF(H170="0","0",LOOKUP(H170,{0,1,2,3,"3.5",4,5},{"F","D","C","B","A-","A","A+"}))</f>
        <v>B</v>
      </c>
      <c r="AK170" s="33" t="str">
        <f>IF(L170="0","0",LOOKUP(L170,{0,1,2,3,"3.5",4,5},{"F","D","C","B","A-","A","A+"}))</f>
        <v>B</v>
      </c>
      <c r="AL170" s="33" t="str">
        <f>IF(P170="0","0",LOOKUP(P170,{0,1,2,3,"3.5",4,5},{"F","D","C","B","A-","A","A+"}))</f>
        <v>C</v>
      </c>
      <c r="AM170" s="33" t="str">
        <f>IF(T170="0","0",LOOKUP(T170,{0,1,2,3,"3.5",4,5},{"F","D","C","B","A-","A","A+"}))</f>
        <v>A-</v>
      </c>
      <c r="AN170" s="33" t="str">
        <f>IF(X170="0","0",LOOKUP(X170,{0,1,2,3,"3.5",4,5},{"F","D","C","B","A-","A","A+"}))</f>
        <v>A</v>
      </c>
      <c r="AO170" s="33" t="str">
        <f>IF(AB170="0","0",LOOKUP(AB170,{0,1,2,3,"3.5",4,5},{"F","D","C","B","A-","A","A+"}))</f>
        <v>A+</v>
      </c>
      <c r="AP170" s="52">
        <f t="shared" si="20"/>
        <v>407</v>
      </c>
    </row>
    <row r="171" spans="1:42" ht="20.100000000000001" customHeight="1" x14ac:dyDescent="0.25">
      <c r="A171" s="86">
        <v>2172</v>
      </c>
      <c r="B171" s="87" t="s">
        <v>460</v>
      </c>
      <c r="C171" s="62">
        <v>46</v>
      </c>
      <c r="D171" s="62">
        <v>22</v>
      </c>
      <c r="E171" s="59">
        <f t="shared" si="21"/>
        <v>68</v>
      </c>
      <c r="F171" s="59" t="str">
        <f>IF(E171="0","0",LOOKUP(E171,{0,33,40,50,60,70,80},{0,1,2,3,"3.5",4,5}))</f>
        <v>3.5</v>
      </c>
      <c r="G171" s="59">
        <v>58</v>
      </c>
      <c r="H171" s="59">
        <f>IF(G171="0","0",LOOKUP(G171,{0,33,40,50,60,70,80},{0,1,2,3,"3.5",4,5}))</f>
        <v>3</v>
      </c>
      <c r="I171" s="65">
        <v>18</v>
      </c>
      <c r="J171" s="59">
        <v>15</v>
      </c>
      <c r="K171" s="59">
        <f t="shared" si="22"/>
        <v>33</v>
      </c>
      <c r="L171" s="59">
        <f>IF(K171="0","0",LOOKUP(K171,{0,25,30,37,45,52,60},{0,1,2,3,"3.5",4,5}))</f>
        <v>2</v>
      </c>
      <c r="M171" s="65">
        <v>38</v>
      </c>
      <c r="N171" s="59">
        <v>19</v>
      </c>
      <c r="O171" s="59">
        <f t="shared" si="23"/>
        <v>57</v>
      </c>
      <c r="P171" s="59">
        <f>IF(O171="0","0",LOOKUP(O171,{0,33,40,50,60,70,80},{0,1,2,3,"3.5",4,5}))</f>
        <v>3</v>
      </c>
      <c r="Q171" s="62">
        <v>48</v>
      </c>
      <c r="R171" s="62">
        <v>23</v>
      </c>
      <c r="S171" s="59">
        <f t="shared" si="24"/>
        <v>71</v>
      </c>
      <c r="T171" s="59">
        <f>IF(S171="0","0",LOOKUP(S171,{0,33,40,50,60,70,80},{0,1,2,3,"3.5",4,5}))</f>
        <v>4</v>
      </c>
      <c r="U171" s="62">
        <v>52</v>
      </c>
      <c r="V171" s="62">
        <v>28</v>
      </c>
      <c r="W171" s="59">
        <f t="shared" si="25"/>
        <v>80</v>
      </c>
      <c r="X171" s="59">
        <f>IF(W171="0","0",LOOKUP(W171,{0,33,40,50,60,70,80},{0,1,2,3,"3.5",4,5}))</f>
        <v>5</v>
      </c>
      <c r="Y171" s="62">
        <v>20</v>
      </c>
      <c r="Z171" s="62">
        <v>21</v>
      </c>
      <c r="AA171" s="59">
        <f t="shared" si="26"/>
        <v>41</v>
      </c>
      <c r="AB171" s="59">
        <f>IF(AA171="0","0",LOOKUP(AA171,{0,25,30,37,45,52,60},{0,1,2,3,"3.5",4,5}))</f>
        <v>3</v>
      </c>
      <c r="AC171" s="82" t="s">
        <v>79</v>
      </c>
      <c r="AD171" s="82">
        <f>IF(ISBLANK(AB171)," ",IF(AB171="0","0",LOOKUP(AB171,{0,1,2,3,"3.5",4,5},{0,0,0,1,"1.5",2,3})))</f>
        <v>1</v>
      </c>
      <c r="AE171" s="77">
        <f t="shared" si="27"/>
        <v>3.5833333333333335</v>
      </c>
      <c r="AF171" s="82" t="str">
        <f t="shared" si="28"/>
        <v>A-</v>
      </c>
      <c r="AG171" s="85" t="str">
        <f t="shared" si="29"/>
        <v>Good Result</v>
      </c>
      <c r="AH171" s="15"/>
      <c r="AI171" s="33" t="str">
        <f>IF(F171="0","0",LOOKUP(F171,{0,1,2,3,"3.5",4,5},{"F","D","C","B","A-","A","A+"}))</f>
        <v>A-</v>
      </c>
      <c r="AJ171" s="33" t="str">
        <f>IF(H171="0","0",LOOKUP(H171,{0,1,2,3,"3.5",4,5},{"F","D","C","B","A-","A","A+"}))</f>
        <v>B</v>
      </c>
      <c r="AK171" s="33" t="str">
        <f>IF(L171="0","0",LOOKUP(L171,{0,1,2,3,"3.5",4,5},{"F","D","C","B","A-","A","A+"}))</f>
        <v>C</v>
      </c>
      <c r="AL171" s="33" t="str">
        <f>IF(P171="0","0",LOOKUP(P171,{0,1,2,3,"3.5",4,5},{"F","D","C","B","A-","A","A+"}))</f>
        <v>B</v>
      </c>
      <c r="AM171" s="33" t="str">
        <f>IF(T171="0","0",LOOKUP(T171,{0,1,2,3,"3.5",4,5},{"F","D","C","B","A-","A","A+"}))</f>
        <v>A</v>
      </c>
      <c r="AN171" s="33" t="str">
        <f>IF(X171="0","0",LOOKUP(X171,{0,1,2,3,"3.5",4,5},{"F","D","C","B","A-","A","A+"}))</f>
        <v>A+</v>
      </c>
      <c r="AO171" s="33" t="str">
        <f>IF(AB171="0","0",LOOKUP(AB171,{0,1,2,3,"3.5",4,5},{"F","D","C","B","A-","A","A+"}))</f>
        <v>B</v>
      </c>
      <c r="AP171" s="52">
        <f t="shared" si="20"/>
        <v>408</v>
      </c>
    </row>
    <row r="172" spans="1:42" ht="20.100000000000001" customHeight="1" x14ac:dyDescent="0.25">
      <c r="A172" s="86">
        <v>2174</v>
      </c>
      <c r="B172" s="87" t="s">
        <v>461</v>
      </c>
      <c r="C172" s="62">
        <v>35</v>
      </c>
      <c r="D172" s="62">
        <v>22</v>
      </c>
      <c r="E172" s="59">
        <f t="shared" si="21"/>
        <v>57</v>
      </c>
      <c r="F172" s="59">
        <f>IF(E172="0","0",LOOKUP(E172,{0,33,40,50,60,70,80},{0,1,2,3,"3.5",4,5}))</f>
        <v>3</v>
      </c>
      <c r="G172" s="59">
        <v>54</v>
      </c>
      <c r="H172" s="59">
        <f>IF(G172="0","0",LOOKUP(G172,{0,33,40,50,60,70,80},{0,1,2,3,"3.5",4,5}))</f>
        <v>3</v>
      </c>
      <c r="I172" s="65">
        <v>24</v>
      </c>
      <c r="J172" s="59">
        <v>17</v>
      </c>
      <c r="K172" s="59">
        <f t="shared" si="22"/>
        <v>41</v>
      </c>
      <c r="L172" s="59">
        <f>IF(K172="0","0",LOOKUP(K172,{0,25,30,37,45,52,60},{0,1,2,3,"3.5",4,5}))</f>
        <v>3</v>
      </c>
      <c r="M172" s="65">
        <v>24</v>
      </c>
      <c r="N172" s="59">
        <v>19</v>
      </c>
      <c r="O172" s="59">
        <f t="shared" si="23"/>
        <v>43</v>
      </c>
      <c r="P172" s="59">
        <f>IF(O172="0","0",LOOKUP(O172,{0,33,40,50,60,70,80},{0,1,2,3,"3.5",4,5}))</f>
        <v>2</v>
      </c>
      <c r="Q172" s="62">
        <v>39</v>
      </c>
      <c r="R172" s="62">
        <v>21</v>
      </c>
      <c r="S172" s="59">
        <f t="shared" si="24"/>
        <v>60</v>
      </c>
      <c r="T172" s="59" t="str">
        <f>IF(S172="0","0",LOOKUP(S172,{0,33,40,50,60,70,80},{0,1,2,3,"3.5",4,5}))</f>
        <v>3.5</v>
      </c>
      <c r="U172" s="62">
        <v>40</v>
      </c>
      <c r="V172" s="62">
        <v>27</v>
      </c>
      <c r="W172" s="59">
        <f t="shared" si="25"/>
        <v>67</v>
      </c>
      <c r="X172" s="59" t="str">
        <f>IF(W172="0","0",LOOKUP(W172,{0,33,40,50,60,70,80},{0,1,2,3,"3.5",4,5}))</f>
        <v>3.5</v>
      </c>
      <c r="Y172" s="62">
        <v>41</v>
      </c>
      <c r="Z172" s="62">
        <v>19</v>
      </c>
      <c r="AA172" s="59">
        <f t="shared" si="26"/>
        <v>60</v>
      </c>
      <c r="AB172" s="59">
        <f>IF(AA172="0","0",LOOKUP(AA172,{0,25,30,37,45,52,60},{0,1,2,3,"3.5",4,5}))</f>
        <v>5</v>
      </c>
      <c r="AC172" s="82" t="s">
        <v>79</v>
      </c>
      <c r="AD172" s="82">
        <f>IF(ISBLANK(AB172)," ",IF(AB172="0","0",LOOKUP(AB172,{0,1,2,3,"3.5",4,5},{0,0,0,1,"1.5",2,3})))</f>
        <v>3</v>
      </c>
      <c r="AE172" s="77">
        <f t="shared" si="27"/>
        <v>3.5</v>
      </c>
      <c r="AF172" s="82" t="str">
        <f t="shared" si="28"/>
        <v>A-</v>
      </c>
      <c r="AG172" s="85" t="str">
        <f t="shared" si="29"/>
        <v>Good Result</v>
      </c>
      <c r="AH172" s="15"/>
      <c r="AI172" s="33" t="str">
        <f>IF(F172="0","0",LOOKUP(F172,{0,1,2,3,"3.5",4,5},{"F","D","C","B","A-","A","A+"}))</f>
        <v>B</v>
      </c>
      <c r="AJ172" s="33" t="str">
        <f>IF(H172="0","0",LOOKUP(H172,{0,1,2,3,"3.5",4,5},{"F","D","C","B","A-","A","A+"}))</f>
        <v>B</v>
      </c>
      <c r="AK172" s="33" t="str">
        <f>IF(L172="0","0",LOOKUP(L172,{0,1,2,3,"3.5",4,5},{"F","D","C","B","A-","A","A+"}))</f>
        <v>B</v>
      </c>
      <c r="AL172" s="33" t="str">
        <f>IF(P172="0","0",LOOKUP(P172,{0,1,2,3,"3.5",4,5},{"F","D","C","B","A-","A","A+"}))</f>
        <v>C</v>
      </c>
      <c r="AM172" s="33" t="str">
        <f>IF(T172="0","0",LOOKUP(T172,{0,1,2,3,"3.5",4,5},{"F","D","C","B","A-","A","A+"}))</f>
        <v>A-</v>
      </c>
      <c r="AN172" s="33" t="str">
        <f>IF(X172="0","0",LOOKUP(X172,{0,1,2,3,"3.5",4,5},{"F","D","C","B","A-","A","A+"}))</f>
        <v>A-</v>
      </c>
      <c r="AO172" s="33" t="str">
        <f>IF(AB172="0","0",LOOKUP(AB172,{0,1,2,3,"3.5",4,5},{"F","D","C","B","A-","A","A+"}))</f>
        <v>A+</v>
      </c>
      <c r="AP172" s="52">
        <f t="shared" si="20"/>
        <v>382</v>
      </c>
    </row>
    <row r="173" spans="1:42" ht="20.100000000000001" customHeight="1" x14ac:dyDescent="0.25">
      <c r="A173" s="86">
        <v>2175</v>
      </c>
      <c r="B173" s="87" t="s">
        <v>462</v>
      </c>
      <c r="C173" s="62">
        <v>39</v>
      </c>
      <c r="D173" s="62">
        <v>24</v>
      </c>
      <c r="E173" s="59">
        <f t="shared" si="21"/>
        <v>63</v>
      </c>
      <c r="F173" s="59" t="str">
        <f>IF(E173="0","0",LOOKUP(E173,{0,33,40,50,60,70,80},{0,1,2,3,"3.5",4,5}))</f>
        <v>3.5</v>
      </c>
      <c r="G173" s="59">
        <v>55</v>
      </c>
      <c r="H173" s="59">
        <f>IF(G173="0","0",LOOKUP(G173,{0,33,40,50,60,70,80},{0,1,2,3,"3.5",4,5}))</f>
        <v>3</v>
      </c>
      <c r="I173" s="65">
        <v>20</v>
      </c>
      <c r="J173" s="59">
        <v>12</v>
      </c>
      <c r="K173" s="59">
        <f t="shared" si="22"/>
        <v>32</v>
      </c>
      <c r="L173" s="59">
        <f>IF(K173="0","0",LOOKUP(K173,{0,25,30,37,45,52,60},{0,1,2,3,"3.5",4,5}))</f>
        <v>2</v>
      </c>
      <c r="M173" s="65">
        <v>23</v>
      </c>
      <c r="N173" s="59">
        <v>14</v>
      </c>
      <c r="O173" s="59">
        <f t="shared" si="23"/>
        <v>37</v>
      </c>
      <c r="P173" s="59">
        <f>IF(O173="0","0",LOOKUP(O173,{0,33,40,50,60,70,80},{0,1,2,3,"3.5",4,5}))</f>
        <v>1</v>
      </c>
      <c r="Q173" s="62">
        <v>35</v>
      </c>
      <c r="R173" s="62">
        <v>21</v>
      </c>
      <c r="S173" s="59">
        <f t="shared" si="24"/>
        <v>56</v>
      </c>
      <c r="T173" s="59">
        <f>IF(S173="0","0",LOOKUP(S173,{0,33,40,50,60,70,80},{0,1,2,3,"3.5",4,5}))</f>
        <v>3</v>
      </c>
      <c r="U173" s="62">
        <v>43</v>
      </c>
      <c r="V173" s="62">
        <v>25</v>
      </c>
      <c r="W173" s="59">
        <f t="shared" si="25"/>
        <v>68</v>
      </c>
      <c r="X173" s="59" t="str">
        <f>IF(W173="0","0",LOOKUP(W173,{0,33,40,50,60,70,80},{0,1,2,3,"3.5",4,5}))</f>
        <v>3.5</v>
      </c>
      <c r="Y173" s="62">
        <v>38</v>
      </c>
      <c r="Z173" s="62">
        <v>19</v>
      </c>
      <c r="AA173" s="59">
        <f t="shared" si="26"/>
        <v>57</v>
      </c>
      <c r="AB173" s="59">
        <f>IF(AA173="0","0",LOOKUP(AA173,{0,25,30,37,45,52,60},{0,1,2,3,"3.5",4,5}))</f>
        <v>4</v>
      </c>
      <c r="AC173" s="82" t="s">
        <v>79</v>
      </c>
      <c r="AD173" s="82">
        <f>IF(ISBLANK(AB173)," ",IF(AB173="0","0",LOOKUP(AB173,{0,1,2,3,"3.5",4,5},{0,0,0,1,"1.5",2,3})))</f>
        <v>2</v>
      </c>
      <c r="AE173" s="77">
        <f t="shared" si="27"/>
        <v>3</v>
      </c>
      <c r="AF173" s="82" t="str">
        <f t="shared" si="28"/>
        <v>B</v>
      </c>
      <c r="AG173" s="85" t="str">
        <f t="shared" si="29"/>
        <v>Average Result</v>
      </c>
      <c r="AH173" s="15"/>
      <c r="AI173" s="33" t="str">
        <f>IF(F173="0","0",LOOKUP(F173,{0,1,2,3,"3.5",4,5},{"F","D","C","B","A-","A","A+"}))</f>
        <v>A-</v>
      </c>
      <c r="AJ173" s="33" t="str">
        <f>IF(H173="0","0",LOOKUP(H173,{0,1,2,3,"3.5",4,5},{"F","D","C","B","A-","A","A+"}))</f>
        <v>B</v>
      </c>
      <c r="AK173" s="33" t="str">
        <f>IF(L173="0","0",LOOKUP(L173,{0,1,2,3,"3.5",4,5},{"F","D","C","B","A-","A","A+"}))</f>
        <v>C</v>
      </c>
      <c r="AL173" s="33" t="str">
        <f>IF(P173="0","0",LOOKUP(P173,{0,1,2,3,"3.5",4,5},{"F","D","C","B","A-","A","A+"}))</f>
        <v>D</v>
      </c>
      <c r="AM173" s="33" t="str">
        <f>IF(T173="0","0",LOOKUP(T173,{0,1,2,3,"3.5",4,5},{"F","D","C","B","A-","A","A+"}))</f>
        <v>B</v>
      </c>
      <c r="AN173" s="33" t="str">
        <f>IF(X173="0","0",LOOKUP(X173,{0,1,2,3,"3.5",4,5},{"F","D","C","B","A-","A","A+"}))</f>
        <v>A-</v>
      </c>
      <c r="AO173" s="33" t="str">
        <f>IF(AB173="0","0",LOOKUP(AB173,{0,1,2,3,"3.5",4,5},{"F","D","C","B","A-","A","A+"}))</f>
        <v>A</v>
      </c>
      <c r="AP173" s="52">
        <f t="shared" si="20"/>
        <v>368</v>
      </c>
    </row>
    <row r="174" spans="1:42" ht="20.100000000000001" customHeight="1" x14ac:dyDescent="0.25">
      <c r="A174" s="86">
        <v>2176</v>
      </c>
      <c r="B174" s="87" t="s">
        <v>463</v>
      </c>
      <c r="C174" s="62">
        <v>36</v>
      </c>
      <c r="D174" s="62">
        <v>22</v>
      </c>
      <c r="E174" s="59">
        <f t="shared" si="21"/>
        <v>58</v>
      </c>
      <c r="F174" s="59">
        <f>IF(E174="0","0",LOOKUP(E174,{0,33,40,50,60,70,80},{0,1,2,3,"3.5",4,5}))</f>
        <v>3</v>
      </c>
      <c r="G174" s="59">
        <v>49</v>
      </c>
      <c r="H174" s="59">
        <f>IF(G174="0","0",LOOKUP(G174,{0,33,40,50,60,70,80},{0,1,2,3,"3.5",4,5}))</f>
        <v>2</v>
      </c>
      <c r="I174" s="65">
        <v>20</v>
      </c>
      <c r="J174" s="59">
        <v>17</v>
      </c>
      <c r="K174" s="59">
        <f t="shared" si="22"/>
        <v>37</v>
      </c>
      <c r="L174" s="59">
        <f>IF(K174="0","0",LOOKUP(K174,{0,25,30,37,45,52,60},{0,1,2,3,"3.5",4,5}))</f>
        <v>3</v>
      </c>
      <c r="M174" s="65">
        <v>18</v>
      </c>
      <c r="N174" s="59">
        <v>9</v>
      </c>
      <c r="O174" s="59">
        <f t="shared" si="23"/>
        <v>0</v>
      </c>
      <c r="P174" s="59">
        <f>IF(O174="0","0",LOOKUP(O174,{0,33,40,50,60,70,80},{0,1,2,3,"3.5",4,5}))</f>
        <v>0</v>
      </c>
      <c r="Q174" s="62">
        <v>0</v>
      </c>
      <c r="R174" s="62">
        <v>0</v>
      </c>
      <c r="S174" s="59">
        <f t="shared" si="24"/>
        <v>0</v>
      </c>
      <c r="T174" s="59">
        <f>IF(S174="0","0",LOOKUP(S174,{0,33,40,50,60,70,80},{0,1,2,3,"3.5",4,5}))</f>
        <v>0</v>
      </c>
      <c r="U174" s="62">
        <v>30</v>
      </c>
      <c r="V174" s="62">
        <v>24</v>
      </c>
      <c r="W174" s="59">
        <f t="shared" si="25"/>
        <v>54</v>
      </c>
      <c r="X174" s="59">
        <f>IF(W174="0","0",LOOKUP(W174,{0,33,40,50,60,70,80},{0,1,2,3,"3.5",4,5}))</f>
        <v>3</v>
      </c>
      <c r="Y174" s="62">
        <v>28</v>
      </c>
      <c r="Z174" s="62">
        <v>13</v>
      </c>
      <c r="AA174" s="59">
        <f t="shared" si="26"/>
        <v>41</v>
      </c>
      <c r="AB174" s="59">
        <f>IF(AA174="0","0",LOOKUP(AA174,{0,25,30,37,45,52,60},{0,1,2,3,"3.5",4,5}))</f>
        <v>3</v>
      </c>
      <c r="AC174" s="82" t="s">
        <v>79</v>
      </c>
      <c r="AD174" s="82">
        <f>IF(ISBLANK(AB174)," ",IF(AB174="0","0",LOOKUP(AB174,{0,1,2,3,"3.5",4,5},{0,0,0,1,"1.5",2,3})))</f>
        <v>1</v>
      </c>
      <c r="AE174" s="77">
        <f t="shared" si="27"/>
        <v>0</v>
      </c>
      <c r="AF174" s="82" t="str">
        <f t="shared" si="28"/>
        <v>F</v>
      </c>
      <c r="AG174" s="85" t="str">
        <f t="shared" si="29"/>
        <v>Fail</v>
      </c>
      <c r="AH174" s="15"/>
      <c r="AI174" s="33" t="str">
        <f>IF(F174="0","0",LOOKUP(F174,{0,1,2,3,"3.5",4,5},{"F","D","C","B","A-","A","A+"}))</f>
        <v>B</v>
      </c>
      <c r="AJ174" s="33" t="str">
        <f>IF(H174="0","0",LOOKUP(H174,{0,1,2,3,"3.5",4,5},{"F","D","C","B","A-","A","A+"}))</f>
        <v>C</v>
      </c>
      <c r="AK174" s="33" t="str">
        <f>IF(L174="0","0",LOOKUP(L174,{0,1,2,3,"3.5",4,5},{"F","D","C","B","A-","A","A+"}))</f>
        <v>B</v>
      </c>
      <c r="AL174" s="33" t="str">
        <f>IF(P174="0","0",LOOKUP(P174,{0,1,2,3,"3.5",4,5},{"F","D","C","B","A-","A","A+"}))</f>
        <v>F</v>
      </c>
      <c r="AM174" s="33" t="str">
        <f>IF(T174="0","0",LOOKUP(T174,{0,1,2,3,"3.5",4,5},{"F","D","C","B","A-","A","A+"}))</f>
        <v>F</v>
      </c>
      <c r="AN174" s="33" t="str">
        <f>IF(X174="0","0",LOOKUP(X174,{0,1,2,3,"3.5",4,5},{"F","D","C","B","A-","A","A+"}))</f>
        <v>B</v>
      </c>
      <c r="AO174" s="33" t="str">
        <f>IF(AB174="0","0",LOOKUP(AB174,{0,1,2,3,"3.5",4,5},{"F","D","C","B","A-","A","A+"}))</f>
        <v>B</v>
      </c>
      <c r="AP174" s="52">
        <f t="shared" si="20"/>
        <v>239</v>
      </c>
    </row>
    <row r="175" spans="1:42" ht="20.100000000000001" customHeight="1" x14ac:dyDescent="0.25">
      <c r="A175" s="86">
        <v>2177</v>
      </c>
      <c r="B175" s="87" t="s">
        <v>464</v>
      </c>
      <c r="C175" s="62">
        <v>39</v>
      </c>
      <c r="D175" s="62">
        <v>15</v>
      </c>
      <c r="E175" s="59">
        <f t="shared" si="21"/>
        <v>54</v>
      </c>
      <c r="F175" s="59">
        <f>IF(E175="0","0",LOOKUP(E175,{0,33,40,50,60,70,80},{0,1,2,3,"3.5",4,5}))</f>
        <v>3</v>
      </c>
      <c r="G175" s="59">
        <v>52</v>
      </c>
      <c r="H175" s="59">
        <f>IF(G175="0","0",LOOKUP(G175,{0,33,40,50,60,70,80},{0,1,2,3,"3.5",4,5}))</f>
        <v>3</v>
      </c>
      <c r="I175" s="65">
        <v>10</v>
      </c>
      <c r="J175" s="59">
        <v>13</v>
      </c>
      <c r="K175" s="59">
        <f t="shared" si="22"/>
        <v>0</v>
      </c>
      <c r="L175" s="59">
        <f>IF(K175="0","0",LOOKUP(K175,{0,25,30,37,45,52,60},{0,1,2,3,"3.5",4,5}))</f>
        <v>0</v>
      </c>
      <c r="M175" s="65">
        <v>25</v>
      </c>
      <c r="N175" s="59">
        <v>9</v>
      </c>
      <c r="O175" s="59">
        <f t="shared" si="23"/>
        <v>34</v>
      </c>
      <c r="P175" s="59">
        <f>IF(O175="0","0",LOOKUP(O175,{0,33,40,50,60,70,80},{0,1,2,3,"3.5",4,5}))</f>
        <v>1</v>
      </c>
      <c r="Q175" s="62">
        <v>37</v>
      </c>
      <c r="R175" s="62">
        <v>14</v>
      </c>
      <c r="S175" s="59">
        <f t="shared" si="24"/>
        <v>51</v>
      </c>
      <c r="T175" s="59">
        <f>IF(S175="0","0",LOOKUP(S175,{0,33,40,50,60,70,80},{0,1,2,3,"3.5",4,5}))</f>
        <v>3</v>
      </c>
      <c r="U175" s="62">
        <v>37</v>
      </c>
      <c r="V175" s="62">
        <v>20</v>
      </c>
      <c r="W175" s="59">
        <f t="shared" si="25"/>
        <v>57</v>
      </c>
      <c r="X175" s="59">
        <f>IF(W175="0","0",LOOKUP(W175,{0,33,40,50,60,70,80},{0,1,2,3,"3.5",4,5}))</f>
        <v>3</v>
      </c>
      <c r="Y175" s="62">
        <v>31</v>
      </c>
      <c r="Z175" s="62">
        <v>17</v>
      </c>
      <c r="AA175" s="59">
        <f t="shared" si="26"/>
        <v>48</v>
      </c>
      <c r="AB175" s="59" t="str">
        <f>IF(AA175="0","0",LOOKUP(AA175,{0,25,30,37,45,52,60},{0,1,2,3,"3.5",4,5}))</f>
        <v>3.5</v>
      </c>
      <c r="AC175" s="82" t="s">
        <v>79</v>
      </c>
      <c r="AD175" s="82" t="str">
        <f>IF(ISBLANK(AB175)," ",IF(AB175="0","0",LOOKUP(AB175,{0,1,2,3,"3.5",4,5},{0,0,0,1,"1.5",2,3})))</f>
        <v>1.5</v>
      </c>
      <c r="AE175" s="77">
        <f t="shared" si="27"/>
        <v>0</v>
      </c>
      <c r="AF175" s="82" t="str">
        <f t="shared" si="28"/>
        <v>F</v>
      </c>
      <c r="AG175" s="85" t="str">
        <f t="shared" si="29"/>
        <v>Fail</v>
      </c>
      <c r="AH175" s="15"/>
      <c r="AI175" s="33" t="str">
        <f>IF(F175="0","0",LOOKUP(F175,{0,1,2,3,"3.5",4,5},{"F","D","C","B","A-","A","A+"}))</f>
        <v>B</v>
      </c>
      <c r="AJ175" s="33" t="str">
        <f>IF(H175="0","0",LOOKUP(H175,{0,1,2,3,"3.5",4,5},{"F","D","C","B","A-","A","A+"}))</f>
        <v>B</v>
      </c>
      <c r="AK175" s="33" t="str">
        <f>IF(L175="0","0",LOOKUP(L175,{0,1,2,3,"3.5",4,5},{"F","D","C","B","A-","A","A+"}))</f>
        <v>F</v>
      </c>
      <c r="AL175" s="33" t="str">
        <f>IF(P175="0","0",LOOKUP(P175,{0,1,2,3,"3.5",4,5},{"F","D","C","B","A-","A","A+"}))</f>
        <v>D</v>
      </c>
      <c r="AM175" s="33" t="str">
        <f>IF(T175="0","0",LOOKUP(T175,{0,1,2,3,"3.5",4,5},{"F","D","C","B","A-","A","A+"}))</f>
        <v>B</v>
      </c>
      <c r="AN175" s="33" t="str">
        <f>IF(X175="0","0",LOOKUP(X175,{0,1,2,3,"3.5",4,5},{"F","D","C","B","A-","A","A+"}))</f>
        <v>B</v>
      </c>
      <c r="AO175" s="33" t="str">
        <f>IF(AB175="0","0",LOOKUP(AB175,{0,1,2,3,"3.5",4,5},{"F","D","C","B","A-","A","A+"}))</f>
        <v>A-</v>
      </c>
      <c r="AP175" s="52">
        <f t="shared" si="20"/>
        <v>296</v>
      </c>
    </row>
    <row r="176" spans="1:42" ht="20.100000000000001" customHeight="1" x14ac:dyDescent="0.25">
      <c r="A176" s="86">
        <v>2178</v>
      </c>
      <c r="B176" s="87" t="s">
        <v>465</v>
      </c>
      <c r="C176" s="62">
        <v>32</v>
      </c>
      <c r="D176" s="62">
        <v>17</v>
      </c>
      <c r="E176" s="59">
        <f t="shared" si="21"/>
        <v>49</v>
      </c>
      <c r="F176" s="59">
        <f>IF(E176="0","0",LOOKUP(E176,{0,33,40,50,60,70,80},{0,1,2,3,"3.5",4,5}))</f>
        <v>2</v>
      </c>
      <c r="G176" s="59">
        <v>44</v>
      </c>
      <c r="H176" s="59">
        <f>IF(G176="0","0",LOOKUP(G176,{0,33,40,50,60,70,80},{0,1,2,3,"3.5",4,5}))</f>
        <v>2</v>
      </c>
      <c r="I176" s="65">
        <v>22</v>
      </c>
      <c r="J176" s="59">
        <v>17</v>
      </c>
      <c r="K176" s="59">
        <f t="shared" si="22"/>
        <v>39</v>
      </c>
      <c r="L176" s="59">
        <f>IF(K176="0","0",LOOKUP(K176,{0,25,30,37,45,52,60},{0,1,2,3,"3.5",4,5}))</f>
        <v>3</v>
      </c>
      <c r="M176" s="65">
        <v>14</v>
      </c>
      <c r="N176" s="59">
        <v>11</v>
      </c>
      <c r="O176" s="59">
        <f t="shared" si="23"/>
        <v>0</v>
      </c>
      <c r="P176" s="59">
        <f>IF(O176="0","0",LOOKUP(O176,{0,33,40,50,60,70,80},{0,1,2,3,"3.5",4,5}))</f>
        <v>0</v>
      </c>
      <c r="Q176" s="62">
        <v>0</v>
      </c>
      <c r="R176" s="62">
        <v>0</v>
      </c>
      <c r="S176" s="59">
        <f t="shared" si="24"/>
        <v>0</v>
      </c>
      <c r="T176" s="59">
        <f>IF(S176="0","0",LOOKUP(S176,{0,33,40,50,60,70,80},{0,1,2,3,"3.5",4,5}))</f>
        <v>0</v>
      </c>
      <c r="U176" s="62">
        <v>0</v>
      </c>
      <c r="V176" s="62">
        <v>0</v>
      </c>
      <c r="W176" s="59">
        <f t="shared" si="25"/>
        <v>0</v>
      </c>
      <c r="X176" s="59">
        <f>IF(W176="0","0",LOOKUP(W176,{0,33,40,50,60,70,80},{0,1,2,3,"3.5",4,5}))</f>
        <v>0</v>
      </c>
      <c r="Y176" s="62">
        <v>0</v>
      </c>
      <c r="Z176" s="62">
        <v>0</v>
      </c>
      <c r="AA176" s="59">
        <f t="shared" si="26"/>
        <v>0</v>
      </c>
      <c r="AB176" s="59">
        <f>IF(AA176="0","0",LOOKUP(AA176,{0,25,30,37,45,52,60},{0,1,2,3,"3.5",4,5}))</f>
        <v>0</v>
      </c>
      <c r="AC176" s="82" t="s">
        <v>79</v>
      </c>
      <c r="AD176" s="82">
        <f>IF(ISBLANK(AB176)," ",IF(AB176="0","0",LOOKUP(AB176,{0,1,2,3,"3.5",4,5},{0,0,0,1,"1.5",2,3})))</f>
        <v>0</v>
      </c>
      <c r="AE176" s="77">
        <f t="shared" si="27"/>
        <v>0</v>
      </c>
      <c r="AF176" s="82" t="str">
        <f t="shared" si="28"/>
        <v>F</v>
      </c>
      <c r="AG176" s="85" t="str">
        <f t="shared" si="29"/>
        <v>Fail</v>
      </c>
      <c r="AH176" s="15"/>
      <c r="AI176" s="33" t="str">
        <f>IF(F176="0","0",LOOKUP(F176,{0,1,2,3,"3.5",4,5},{"F","D","C","B","A-","A","A+"}))</f>
        <v>C</v>
      </c>
      <c r="AJ176" s="33" t="str">
        <f>IF(H176="0","0",LOOKUP(H176,{0,1,2,3,"3.5",4,5},{"F","D","C","B","A-","A","A+"}))</f>
        <v>C</v>
      </c>
      <c r="AK176" s="33" t="str">
        <f>IF(L176="0","0",LOOKUP(L176,{0,1,2,3,"3.5",4,5},{"F","D","C","B","A-","A","A+"}))</f>
        <v>B</v>
      </c>
      <c r="AL176" s="33" t="str">
        <f>IF(P176="0","0",LOOKUP(P176,{0,1,2,3,"3.5",4,5},{"F","D","C","B","A-","A","A+"}))</f>
        <v>F</v>
      </c>
      <c r="AM176" s="33" t="str">
        <f>IF(T176="0","0",LOOKUP(T176,{0,1,2,3,"3.5",4,5},{"F","D","C","B","A-","A","A+"}))</f>
        <v>F</v>
      </c>
      <c r="AN176" s="33" t="str">
        <f>IF(X176="0","0",LOOKUP(X176,{0,1,2,3,"3.5",4,5},{"F","D","C","B","A-","A","A+"}))</f>
        <v>F</v>
      </c>
      <c r="AO176" s="33" t="str">
        <f>IF(AB176="0","0",LOOKUP(AB176,{0,1,2,3,"3.5",4,5},{"F","D","C","B","A-","A","A+"}))</f>
        <v>F</v>
      </c>
      <c r="AP176" s="52">
        <f t="shared" si="20"/>
        <v>132</v>
      </c>
    </row>
    <row r="177" spans="1:42" ht="20.100000000000001" customHeight="1" x14ac:dyDescent="0.25">
      <c r="A177" s="86">
        <v>2179</v>
      </c>
      <c r="B177" s="87" t="s">
        <v>466</v>
      </c>
      <c r="C177" s="62">
        <v>30</v>
      </c>
      <c r="D177" s="62">
        <v>11</v>
      </c>
      <c r="E177" s="59">
        <f t="shared" si="21"/>
        <v>41</v>
      </c>
      <c r="F177" s="59">
        <f>IF(E177="0","0",LOOKUP(E177,{0,33,40,50,60,70,80},{0,1,2,3,"3.5",4,5}))</f>
        <v>2</v>
      </c>
      <c r="G177" s="59">
        <v>33</v>
      </c>
      <c r="H177" s="59">
        <f>IF(G177="0","0",LOOKUP(G177,{0,33,40,50,60,70,80},{0,1,2,3,"3.5",4,5}))</f>
        <v>1</v>
      </c>
      <c r="I177" s="65">
        <v>7</v>
      </c>
      <c r="J177" s="59">
        <v>17</v>
      </c>
      <c r="K177" s="59">
        <f t="shared" si="22"/>
        <v>0</v>
      </c>
      <c r="L177" s="59">
        <f>IF(K177="0","0",LOOKUP(K177,{0,25,30,37,45,52,60},{0,1,2,3,"3.5",4,5}))</f>
        <v>0</v>
      </c>
      <c r="M177" s="65">
        <v>15</v>
      </c>
      <c r="N177" s="59">
        <v>17</v>
      </c>
      <c r="O177" s="59">
        <f t="shared" si="23"/>
        <v>0</v>
      </c>
      <c r="P177" s="59">
        <f>IF(O177="0","0",LOOKUP(O177,{0,33,40,50,60,70,80},{0,1,2,3,"3.5",4,5}))</f>
        <v>0</v>
      </c>
      <c r="Q177" s="62">
        <v>24</v>
      </c>
      <c r="R177" s="62">
        <v>24</v>
      </c>
      <c r="S177" s="59">
        <f t="shared" si="24"/>
        <v>48</v>
      </c>
      <c r="T177" s="59">
        <f>IF(S177="0","0",LOOKUP(S177,{0,33,40,50,60,70,80},{0,1,2,3,"3.5",4,5}))</f>
        <v>2</v>
      </c>
      <c r="U177" s="62">
        <v>22</v>
      </c>
      <c r="V177" s="62">
        <v>20</v>
      </c>
      <c r="W177" s="59">
        <f t="shared" si="25"/>
        <v>42</v>
      </c>
      <c r="X177" s="59">
        <f>IF(W177="0","0",LOOKUP(W177,{0,33,40,50,60,70,80},{0,1,2,3,"3.5",4,5}))</f>
        <v>2</v>
      </c>
      <c r="Y177" s="62">
        <v>22</v>
      </c>
      <c r="Z177" s="62">
        <v>17</v>
      </c>
      <c r="AA177" s="59">
        <f t="shared" si="26"/>
        <v>39</v>
      </c>
      <c r="AB177" s="59">
        <f>IF(AA177="0","0",LOOKUP(AA177,{0,25,30,37,45,52,60},{0,1,2,3,"3.5",4,5}))</f>
        <v>3</v>
      </c>
      <c r="AC177" s="82" t="s">
        <v>79</v>
      </c>
      <c r="AD177" s="82">
        <f>IF(ISBLANK(AB177)," ",IF(AB177="0","0",LOOKUP(AB177,{0,1,2,3,"3.5",4,5},{0,0,0,1,"1.5",2,3})))</f>
        <v>1</v>
      </c>
      <c r="AE177" s="77">
        <f t="shared" si="27"/>
        <v>0</v>
      </c>
      <c r="AF177" s="82" t="str">
        <f t="shared" si="28"/>
        <v>F</v>
      </c>
      <c r="AG177" s="85" t="str">
        <f t="shared" si="29"/>
        <v>Fail</v>
      </c>
      <c r="AH177" s="15"/>
      <c r="AI177" s="33" t="str">
        <f>IF(F177="0","0",LOOKUP(F177,{0,1,2,3,"3.5",4,5},{"F","D","C","B","A-","A","A+"}))</f>
        <v>C</v>
      </c>
      <c r="AJ177" s="33" t="str">
        <f>IF(H177="0","0",LOOKUP(H177,{0,1,2,3,"3.5",4,5},{"F","D","C","B","A-","A","A+"}))</f>
        <v>D</v>
      </c>
      <c r="AK177" s="33" t="str">
        <f>IF(L177="0","0",LOOKUP(L177,{0,1,2,3,"3.5",4,5},{"F","D","C","B","A-","A","A+"}))</f>
        <v>F</v>
      </c>
      <c r="AL177" s="33" t="str">
        <f>IF(P177="0","0",LOOKUP(P177,{0,1,2,3,"3.5",4,5},{"F","D","C","B","A-","A","A+"}))</f>
        <v>F</v>
      </c>
      <c r="AM177" s="33" t="str">
        <f>IF(T177="0","0",LOOKUP(T177,{0,1,2,3,"3.5",4,5},{"F","D","C","B","A-","A","A+"}))</f>
        <v>C</v>
      </c>
      <c r="AN177" s="33" t="str">
        <f>IF(X177="0","0",LOOKUP(X177,{0,1,2,3,"3.5",4,5},{"F","D","C","B","A-","A","A+"}))</f>
        <v>C</v>
      </c>
      <c r="AO177" s="33" t="str">
        <f>IF(AB177="0","0",LOOKUP(AB177,{0,1,2,3,"3.5",4,5},{"F","D","C","B","A-","A","A+"}))</f>
        <v>B</v>
      </c>
      <c r="AP177" s="52">
        <f t="shared" si="20"/>
        <v>203</v>
      </c>
    </row>
    <row r="178" spans="1:42" ht="20.100000000000001" customHeight="1" x14ac:dyDescent="0.25">
      <c r="A178" s="86">
        <v>2180</v>
      </c>
      <c r="B178" s="87" t="s">
        <v>467</v>
      </c>
      <c r="C178" s="62">
        <v>40</v>
      </c>
      <c r="D178" s="62">
        <v>20</v>
      </c>
      <c r="E178" s="59">
        <f t="shared" si="21"/>
        <v>60</v>
      </c>
      <c r="F178" s="59" t="str">
        <f>IF(E178="0","0",LOOKUP(E178,{0,33,40,50,60,70,80},{0,1,2,3,"3.5",4,5}))</f>
        <v>3.5</v>
      </c>
      <c r="G178" s="59">
        <v>43</v>
      </c>
      <c r="H178" s="59">
        <f>IF(G178="0","0",LOOKUP(G178,{0,33,40,50,60,70,80},{0,1,2,3,"3.5",4,5}))</f>
        <v>2</v>
      </c>
      <c r="I178" s="65">
        <v>20</v>
      </c>
      <c r="J178" s="59">
        <v>12</v>
      </c>
      <c r="K178" s="59">
        <f t="shared" si="22"/>
        <v>32</v>
      </c>
      <c r="L178" s="59">
        <f>IF(K178="0","0",LOOKUP(K178,{0,25,30,37,45,52,60},{0,1,2,3,"3.5",4,5}))</f>
        <v>2</v>
      </c>
      <c r="M178" s="65">
        <v>15</v>
      </c>
      <c r="N178" s="59">
        <v>11</v>
      </c>
      <c r="O178" s="59">
        <f t="shared" si="23"/>
        <v>0</v>
      </c>
      <c r="P178" s="59">
        <f>IF(O178="0","0",LOOKUP(O178,{0,33,40,50,60,70,80},{0,1,2,3,"3.5",4,5}))</f>
        <v>0</v>
      </c>
      <c r="Q178" s="62">
        <v>49</v>
      </c>
      <c r="R178" s="62">
        <v>11</v>
      </c>
      <c r="S178" s="59">
        <f t="shared" si="24"/>
        <v>60</v>
      </c>
      <c r="T178" s="59" t="str">
        <f>IF(S178="0","0",LOOKUP(S178,{0,33,40,50,60,70,80},{0,1,2,3,"3.5",4,5}))</f>
        <v>3.5</v>
      </c>
      <c r="U178" s="62">
        <v>30</v>
      </c>
      <c r="V178" s="62">
        <v>10</v>
      </c>
      <c r="W178" s="59">
        <f t="shared" si="25"/>
        <v>40</v>
      </c>
      <c r="X178" s="59">
        <f>IF(W178="0","0",LOOKUP(W178,{0,33,40,50,60,70,80},{0,1,2,3,"3.5",4,5}))</f>
        <v>2</v>
      </c>
      <c r="Y178" s="62">
        <v>17</v>
      </c>
      <c r="Z178" s="62">
        <v>12</v>
      </c>
      <c r="AA178" s="59">
        <f t="shared" si="26"/>
        <v>29</v>
      </c>
      <c r="AB178" s="59">
        <f>IF(AA178="0","0",LOOKUP(AA178,{0,25,30,37,45,52,60},{0,1,2,3,"3.5",4,5}))</f>
        <v>1</v>
      </c>
      <c r="AC178" s="82" t="s">
        <v>79</v>
      </c>
      <c r="AD178" s="82">
        <f>IF(ISBLANK(AB178)," ",IF(AB178="0","0",LOOKUP(AB178,{0,1,2,3,"3.5",4,5},{0,0,0,1,"1.5",2,3})))</f>
        <v>0</v>
      </c>
      <c r="AE178" s="77">
        <f t="shared" si="27"/>
        <v>0</v>
      </c>
      <c r="AF178" s="82" t="str">
        <f t="shared" si="28"/>
        <v>F</v>
      </c>
      <c r="AG178" s="85" t="str">
        <f t="shared" si="29"/>
        <v>Fail</v>
      </c>
      <c r="AH178" s="15"/>
      <c r="AI178" s="33" t="str">
        <f>IF(F178="0","0",LOOKUP(F178,{0,1,2,3,"3.5",4,5},{"F","D","C","B","A-","A","A+"}))</f>
        <v>A-</v>
      </c>
      <c r="AJ178" s="33" t="str">
        <f>IF(H178="0","0",LOOKUP(H178,{0,1,2,3,"3.5",4,5},{"F","D","C","B","A-","A","A+"}))</f>
        <v>C</v>
      </c>
      <c r="AK178" s="33" t="str">
        <f>IF(L178="0","0",LOOKUP(L178,{0,1,2,3,"3.5",4,5},{"F","D","C","B","A-","A","A+"}))</f>
        <v>C</v>
      </c>
      <c r="AL178" s="33" t="str">
        <f>IF(P178="0","0",LOOKUP(P178,{0,1,2,3,"3.5",4,5},{"F","D","C","B","A-","A","A+"}))</f>
        <v>F</v>
      </c>
      <c r="AM178" s="33" t="str">
        <f>IF(T178="0","0",LOOKUP(T178,{0,1,2,3,"3.5",4,5},{"F","D","C","B","A-","A","A+"}))</f>
        <v>A-</v>
      </c>
      <c r="AN178" s="33" t="str">
        <f>IF(X178="0","0",LOOKUP(X178,{0,1,2,3,"3.5",4,5},{"F","D","C","B","A-","A","A+"}))</f>
        <v>C</v>
      </c>
      <c r="AO178" s="33" t="str">
        <f>IF(AB178="0","0",LOOKUP(AB178,{0,1,2,3,"3.5",4,5},{"F","D","C","B","A-","A","A+"}))</f>
        <v>D</v>
      </c>
      <c r="AP178" s="52">
        <f t="shared" si="20"/>
        <v>264</v>
      </c>
    </row>
    <row r="179" spans="1:42" ht="20.100000000000001" customHeight="1" x14ac:dyDescent="0.25">
      <c r="A179" s="86">
        <v>2181</v>
      </c>
      <c r="B179" s="87" t="s">
        <v>468</v>
      </c>
      <c r="C179" s="62">
        <v>37</v>
      </c>
      <c r="D179" s="62">
        <v>17</v>
      </c>
      <c r="E179" s="59">
        <f t="shared" si="21"/>
        <v>54</v>
      </c>
      <c r="F179" s="59">
        <f>IF(E179="0","0",LOOKUP(E179,{0,33,40,50,60,70,80},{0,1,2,3,"3.5",4,5}))</f>
        <v>3</v>
      </c>
      <c r="G179" s="59">
        <v>46</v>
      </c>
      <c r="H179" s="59">
        <f>IF(G179="0","0",LOOKUP(G179,{0,33,40,50,60,70,80},{0,1,2,3,"3.5",4,5}))</f>
        <v>2</v>
      </c>
      <c r="I179" s="65">
        <v>26</v>
      </c>
      <c r="J179" s="59">
        <v>18</v>
      </c>
      <c r="K179" s="59">
        <f t="shared" si="22"/>
        <v>44</v>
      </c>
      <c r="L179" s="59">
        <f>IF(K179="0","0",LOOKUP(K179,{0,25,30,37,45,52,60},{0,1,2,3,"3.5",4,5}))</f>
        <v>3</v>
      </c>
      <c r="M179" s="65">
        <v>24</v>
      </c>
      <c r="N179" s="59">
        <v>17</v>
      </c>
      <c r="O179" s="59">
        <f t="shared" si="23"/>
        <v>41</v>
      </c>
      <c r="P179" s="59">
        <f>IF(O179="0","0",LOOKUP(O179,{0,33,40,50,60,70,80},{0,1,2,3,"3.5",4,5}))</f>
        <v>2</v>
      </c>
      <c r="Q179" s="62">
        <v>44</v>
      </c>
      <c r="R179" s="62">
        <v>19</v>
      </c>
      <c r="S179" s="59">
        <f t="shared" si="24"/>
        <v>63</v>
      </c>
      <c r="T179" s="59" t="str">
        <f>IF(S179="0","0",LOOKUP(S179,{0,33,40,50,60,70,80},{0,1,2,3,"3.5",4,5}))</f>
        <v>3.5</v>
      </c>
      <c r="U179" s="62">
        <v>28</v>
      </c>
      <c r="V179" s="62">
        <v>18</v>
      </c>
      <c r="W179" s="59">
        <f t="shared" si="25"/>
        <v>46</v>
      </c>
      <c r="X179" s="59">
        <f>IF(W179="0","0",LOOKUP(W179,{0,33,40,50,60,70,80},{0,1,2,3,"3.5",4,5}))</f>
        <v>2</v>
      </c>
      <c r="Y179" s="62">
        <v>37</v>
      </c>
      <c r="Z179" s="62">
        <v>15</v>
      </c>
      <c r="AA179" s="59">
        <f t="shared" si="26"/>
        <v>52</v>
      </c>
      <c r="AB179" s="59">
        <f>IF(AA179="0","0",LOOKUP(AA179,{0,25,30,37,45,52,60},{0,1,2,3,"3.5",4,5}))</f>
        <v>4</v>
      </c>
      <c r="AC179" s="82" t="s">
        <v>79</v>
      </c>
      <c r="AD179" s="82">
        <f>IF(ISBLANK(AB179)," ",IF(AB179="0","0",LOOKUP(AB179,{0,1,2,3,"3.5",4,5},{0,0,0,1,"1.5",2,3})))</f>
        <v>2</v>
      </c>
      <c r="AE179" s="77">
        <f t="shared" si="27"/>
        <v>2.9166666666666665</v>
      </c>
      <c r="AF179" s="82" t="str">
        <f t="shared" si="28"/>
        <v>C</v>
      </c>
      <c r="AG179" s="85" t="str">
        <f t="shared" si="29"/>
        <v>Bellow Average Result</v>
      </c>
      <c r="AH179" s="15"/>
      <c r="AI179" s="33" t="str">
        <f>IF(F179="0","0",LOOKUP(F179,{0,1,2,3,"3.5",4,5},{"F","D","C","B","A-","A","A+"}))</f>
        <v>B</v>
      </c>
      <c r="AJ179" s="33" t="str">
        <f>IF(H179="0","0",LOOKUP(H179,{0,1,2,3,"3.5",4,5},{"F","D","C","B","A-","A","A+"}))</f>
        <v>C</v>
      </c>
      <c r="AK179" s="33" t="str">
        <f>IF(L179="0","0",LOOKUP(L179,{0,1,2,3,"3.5",4,5},{"F","D","C","B","A-","A","A+"}))</f>
        <v>B</v>
      </c>
      <c r="AL179" s="33" t="str">
        <f>IF(P179="0","0",LOOKUP(P179,{0,1,2,3,"3.5",4,5},{"F","D","C","B","A-","A","A+"}))</f>
        <v>C</v>
      </c>
      <c r="AM179" s="33" t="str">
        <f>IF(T179="0","0",LOOKUP(T179,{0,1,2,3,"3.5",4,5},{"F","D","C","B","A-","A","A+"}))</f>
        <v>A-</v>
      </c>
      <c r="AN179" s="33" t="str">
        <f>IF(X179="0","0",LOOKUP(X179,{0,1,2,3,"3.5",4,5},{"F","D","C","B","A-","A","A+"}))</f>
        <v>C</v>
      </c>
      <c r="AO179" s="33" t="str">
        <f>IF(AB179="0","0",LOOKUP(AB179,{0,1,2,3,"3.5",4,5},{"F","D","C","B","A-","A","A+"}))</f>
        <v>A</v>
      </c>
      <c r="AP179" s="52">
        <f t="shared" si="20"/>
        <v>346</v>
      </c>
    </row>
    <row r="180" spans="1:42" ht="20.100000000000001" customHeight="1" x14ac:dyDescent="0.25">
      <c r="A180" s="86">
        <v>2183</v>
      </c>
      <c r="B180" s="87" t="s">
        <v>469</v>
      </c>
      <c r="C180" s="62">
        <v>0</v>
      </c>
      <c r="D180" s="62">
        <v>0</v>
      </c>
      <c r="E180" s="59">
        <f t="shared" si="21"/>
        <v>0</v>
      </c>
      <c r="F180" s="59">
        <f>IF(E180="0","0",LOOKUP(E180,{0,33,40,50,60,70,80},{0,1,2,3,"3.5",4,5}))</f>
        <v>0</v>
      </c>
      <c r="G180" s="59"/>
      <c r="H180" s="59">
        <f>IF(G180="0","0",LOOKUP(G180,{0,33,40,50,60,70,80},{0,1,2,3,"3.5",4,5}))</f>
        <v>0</v>
      </c>
      <c r="I180" s="59"/>
      <c r="J180" s="59"/>
      <c r="K180" s="59">
        <f t="shared" si="22"/>
        <v>0</v>
      </c>
      <c r="L180" s="59">
        <f>IF(K180="0","0",LOOKUP(K180,{0,25,30,37,45,52,60},{0,1,2,3,"3.5",4,5}))</f>
        <v>0</v>
      </c>
      <c r="M180" s="59"/>
      <c r="N180" s="59"/>
      <c r="O180" s="59">
        <f t="shared" si="23"/>
        <v>0</v>
      </c>
      <c r="P180" s="59">
        <f>IF(O180="0","0",LOOKUP(O180,{0,33,40,50,60,70,80},{0,1,2,3,"3.5",4,5}))</f>
        <v>0</v>
      </c>
      <c r="Q180" s="62">
        <v>0</v>
      </c>
      <c r="R180" s="62">
        <v>0</v>
      </c>
      <c r="S180" s="59">
        <f t="shared" si="24"/>
        <v>0</v>
      </c>
      <c r="T180" s="59">
        <f>IF(S180="0","0",LOOKUP(S180,{0,33,40,50,60,70,80},{0,1,2,3,"3.5",4,5}))</f>
        <v>0</v>
      </c>
      <c r="U180" s="62">
        <v>0</v>
      </c>
      <c r="V180" s="62">
        <v>0</v>
      </c>
      <c r="W180" s="59">
        <f t="shared" si="25"/>
        <v>0</v>
      </c>
      <c r="X180" s="59">
        <f>IF(W180="0","0",LOOKUP(W180,{0,33,40,50,60,70,80},{0,1,2,3,"3.5",4,5}))</f>
        <v>0</v>
      </c>
      <c r="Y180" s="62">
        <v>0</v>
      </c>
      <c r="Z180" s="62">
        <v>0</v>
      </c>
      <c r="AA180" s="59">
        <f t="shared" si="26"/>
        <v>0</v>
      </c>
      <c r="AB180" s="59">
        <f>IF(AA180="0","0",LOOKUP(AA180,{0,25,30,37,45,52,60},{0,1,2,3,"3.5",4,5}))</f>
        <v>0</v>
      </c>
      <c r="AC180" s="82" t="s">
        <v>79</v>
      </c>
      <c r="AD180" s="82">
        <f>IF(ISBLANK(AB180)," ",IF(AB180="0","0",LOOKUP(AB180,{0,1,2,3,"3.5",4,5},{0,0,0,1,"1.5",2,3})))</f>
        <v>0</v>
      </c>
      <c r="AE180" s="77">
        <f t="shared" si="27"/>
        <v>0</v>
      </c>
      <c r="AF180" s="82" t="str">
        <f t="shared" si="28"/>
        <v>F</v>
      </c>
      <c r="AG180" s="85" t="str">
        <f t="shared" si="29"/>
        <v>Fail</v>
      </c>
      <c r="AH180" s="15"/>
      <c r="AI180" s="33" t="str">
        <f>IF(F180="0","0",LOOKUP(F180,{0,1,2,3,"3.5",4,5},{"F","D","C","B","A-","A","A+"}))</f>
        <v>F</v>
      </c>
      <c r="AJ180" s="33" t="str">
        <f>IF(H180="0","0",LOOKUP(H180,{0,1,2,3,"3.5",4,5},{"F","D","C","B","A-","A","A+"}))</f>
        <v>F</v>
      </c>
      <c r="AK180" s="33" t="str">
        <f>IF(L180="0","0",LOOKUP(L180,{0,1,2,3,"3.5",4,5},{"F","D","C","B","A-","A","A+"}))</f>
        <v>F</v>
      </c>
      <c r="AL180" s="33" t="str">
        <f>IF(P180="0","0",LOOKUP(P180,{0,1,2,3,"3.5",4,5},{"F","D","C","B","A-","A","A+"}))</f>
        <v>F</v>
      </c>
      <c r="AM180" s="33" t="str">
        <f>IF(T180="0","0",LOOKUP(T180,{0,1,2,3,"3.5",4,5},{"F","D","C","B","A-","A","A+"}))</f>
        <v>F</v>
      </c>
      <c r="AN180" s="33" t="str">
        <f>IF(X180="0","0",LOOKUP(X180,{0,1,2,3,"3.5",4,5},{"F","D","C","B","A-","A","A+"}))</f>
        <v>F</v>
      </c>
      <c r="AO180" s="33" t="str">
        <f>IF(AB180="0","0",LOOKUP(AB180,{0,1,2,3,"3.5",4,5},{"F","D","C","B","A-","A","A+"}))</f>
        <v>F</v>
      </c>
      <c r="AP180" s="52">
        <f t="shared" si="20"/>
        <v>0</v>
      </c>
    </row>
    <row r="181" spans="1:42" ht="20.100000000000001" customHeight="1" x14ac:dyDescent="0.25">
      <c r="A181" s="86">
        <v>2184</v>
      </c>
      <c r="B181" s="87" t="s">
        <v>470</v>
      </c>
      <c r="C181" s="62">
        <v>46</v>
      </c>
      <c r="D181" s="62">
        <v>22</v>
      </c>
      <c r="E181" s="59">
        <f t="shared" si="21"/>
        <v>68</v>
      </c>
      <c r="F181" s="59" t="str">
        <f>IF(E181="0","0",LOOKUP(E181,{0,33,40,50,60,70,80},{0,1,2,3,"3.5",4,5}))</f>
        <v>3.5</v>
      </c>
      <c r="G181" s="59">
        <v>45</v>
      </c>
      <c r="H181" s="59">
        <f>IF(G181="0","0",LOOKUP(G181,{0,33,40,50,60,70,80},{0,1,2,3,"3.5",4,5}))</f>
        <v>2</v>
      </c>
      <c r="I181" s="65">
        <v>22</v>
      </c>
      <c r="J181" s="59">
        <v>10</v>
      </c>
      <c r="K181" s="59">
        <f t="shared" si="22"/>
        <v>32</v>
      </c>
      <c r="L181" s="59">
        <f>IF(K181="0","0",LOOKUP(K181,{0,25,30,37,45,52,60},{0,1,2,3,"3.5",4,5}))</f>
        <v>2</v>
      </c>
      <c r="M181" s="65">
        <v>20</v>
      </c>
      <c r="N181" s="59">
        <v>18</v>
      </c>
      <c r="O181" s="59">
        <f t="shared" si="23"/>
        <v>38</v>
      </c>
      <c r="P181" s="59">
        <f>IF(O181="0","0",LOOKUP(O181,{0,33,40,50,60,70,80},{0,1,2,3,"3.5",4,5}))</f>
        <v>1</v>
      </c>
      <c r="Q181" s="62">
        <v>32</v>
      </c>
      <c r="R181" s="62">
        <v>12</v>
      </c>
      <c r="S181" s="59">
        <f t="shared" si="24"/>
        <v>44</v>
      </c>
      <c r="T181" s="59">
        <f>IF(S181="0","0",LOOKUP(S181,{0,33,40,50,60,70,80},{0,1,2,3,"3.5",4,5}))</f>
        <v>2</v>
      </c>
      <c r="U181" s="62">
        <v>20</v>
      </c>
      <c r="V181" s="62">
        <v>16</v>
      </c>
      <c r="W181" s="59">
        <f t="shared" si="25"/>
        <v>36</v>
      </c>
      <c r="X181" s="59">
        <f>IF(W181="0","0",LOOKUP(W181,{0,33,40,50,60,70,80},{0,1,2,3,"3.5",4,5}))</f>
        <v>1</v>
      </c>
      <c r="Y181" s="62">
        <v>0</v>
      </c>
      <c r="Z181" s="62">
        <v>0</v>
      </c>
      <c r="AA181" s="59">
        <f t="shared" si="26"/>
        <v>0</v>
      </c>
      <c r="AB181" s="59">
        <f>IF(AA181="0","0",LOOKUP(AA181,{0,25,30,37,45,52,60},{0,1,2,3,"3.5",4,5}))</f>
        <v>0</v>
      </c>
      <c r="AC181" s="82" t="s">
        <v>79</v>
      </c>
      <c r="AD181" s="82">
        <f>IF(ISBLANK(AB181)," ",IF(AB181="0","0",LOOKUP(AB181,{0,1,2,3,"3.5",4,5},{0,0,0,1,"1.5",2,3})))</f>
        <v>0</v>
      </c>
      <c r="AE181" s="77">
        <f t="shared" si="27"/>
        <v>1.9166666666666667</v>
      </c>
      <c r="AF181" s="82" t="str">
        <f t="shared" si="28"/>
        <v>D</v>
      </c>
      <c r="AG181" s="85" t="str">
        <f t="shared" si="29"/>
        <v>Not So Good Result</v>
      </c>
      <c r="AH181" s="15"/>
      <c r="AI181" s="33" t="str">
        <f>IF(F181="0","0",LOOKUP(F181,{0,1,2,3,"3.5",4,5},{"F","D","C","B","A-","A","A+"}))</f>
        <v>A-</v>
      </c>
      <c r="AJ181" s="33" t="str">
        <f>IF(H181="0","0",LOOKUP(H181,{0,1,2,3,"3.5",4,5},{"F","D","C","B","A-","A","A+"}))</f>
        <v>C</v>
      </c>
      <c r="AK181" s="33" t="str">
        <f>IF(L181="0","0",LOOKUP(L181,{0,1,2,3,"3.5",4,5},{"F","D","C","B","A-","A","A+"}))</f>
        <v>C</v>
      </c>
      <c r="AL181" s="33" t="str">
        <f>IF(P181="0","0",LOOKUP(P181,{0,1,2,3,"3.5",4,5},{"F","D","C","B","A-","A","A+"}))</f>
        <v>D</v>
      </c>
      <c r="AM181" s="33" t="str">
        <f>IF(T181="0","0",LOOKUP(T181,{0,1,2,3,"3.5",4,5},{"F","D","C","B","A-","A","A+"}))</f>
        <v>C</v>
      </c>
      <c r="AN181" s="33" t="str">
        <f>IF(X181="0","0",LOOKUP(X181,{0,1,2,3,"3.5",4,5},{"F","D","C","B","A-","A","A+"}))</f>
        <v>D</v>
      </c>
      <c r="AO181" s="33" t="str">
        <f>IF(AB181="0","0",LOOKUP(AB181,{0,1,2,3,"3.5",4,5},{"F","D","C","B","A-","A","A+"}))</f>
        <v>F</v>
      </c>
      <c r="AP181" s="52">
        <f t="shared" si="20"/>
        <v>263</v>
      </c>
    </row>
    <row r="182" spans="1:42" ht="20.100000000000001" customHeight="1" x14ac:dyDescent="0.25">
      <c r="A182" s="86">
        <v>2185</v>
      </c>
      <c r="B182" s="87" t="s">
        <v>471</v>
      </c>
      <c r="C182" s="62">
        <v>0</v>
      </c>
      <c r="D182" s="62">
        <v>0</v>
      </c>
      <c r="E182" s="59">
        <f t="shared" si="21"/>
        <v>0</v>
      </c>
      <c r="F182" s="59">
        <f>IF(E182="0","0",LOOKUP(E182,{0,33,40,50,60,70,80},{0,1,2,3,"3.5",4,5}))</f>
        <v>0</v>
      </c>
      <c r="G182" s="59"/>
      <c r="H182" s="59">
        <f>IF(G182="0","0",LOOKUP(G182,{0,33,40,50,60,70,80},{0,1,2,3,"3.5",4,5}))</f>
        <v>0</v>
      </c>
      <c r="I182" s="66"/>
      <c r="J182" s="67"/>
      <c r="K182" s="59">
        <f t="shared" si="22"/>
        <v>0</v>
      </c>
      <c r="L182" s="59">
        <f>IF(K182="0","0",LOOKUP(K182,{0,25,30,37,45,52,60},{0,1,2,3,"3.5",4,5}))</f>
        <v>0</v>
      </c>
      <c r="M182" s="66"/>
      <c r="N182" s="67"/>
      <c r="O182" s="59">
        <f t="shared" si="23"/>
        <v>0</v>
      </c>
      <c r="P182" s="59">
        <f>IF(O182="0","0",LOOKUP(O182,{0,33,40,50,60,70,80},{0,1,2,3,"3.5",4,5}))</f>
        <v>0</v>
      </c>
      <c r="Q182" s="62">
        <v>0</v>
      </c>
      <c r="R182" s="62">
        <v>0</v>
      </c>
      <c r="S182" s="59">
        <f t="shared" si="24"/>
        <v>0</v>
      </c>
      <c r="T182" s="59">
        <f>IF(S182="0","0",LOOKUP(S182,{0,33,40,50,60,70,80},{0,1,2,3,"3.5",4,5}))</f>
        <v>0</v>
      </c>
      <c r="U182" s="62">
        <v>0</v>
      </c>
      <c r="V182" s="62">
        <v>0</v>
      </c>
      <c r="W182" s="59">
        <f t="shared" si="25"/>
        <v>0</v>
      </c>
      <c r="X182" s="59">
        <f>IF(W182="0","0",LOOKUP(W182,{0,33,40,50,60,70,80},{0,1,2,3,"3.5",4,5}))</f>
        <v>0</v>
      </c>
      <c r="Y182" s="62">
        <v>0</v>
      </c>
      <c r="Z182" s="62">
        <v>0</v>
      </c>
      <c r="AA182" s="59">
        <f t="shared" si="26"/>
        <v>0</v>
      </c>
      <c r="AB182" s="59">
        <f>IF(AA182="0","0",LOOKUP(AA182,{0,25,30,37,45,52,60},{0,1,2,3,"3.5",4,5}))</f>
        <v>0</v>
      </c>
      <c r="AC182" s="82" t="s">
        <v>79</v>
      </c>
      <c r="AD182" s="82">
        <f>IF(ISBLANK(AB182)," ",IF(AB182="0","0",LOOKUP(AB182,{0,1,2,3,"3.5",4,5},{0,0,0,1,"1.5",2,3})))</f>
        <v>0</v>
      </c>
      <c r="AE182" s="77">
        <f t="shared" si="27"/>
        <v>0</v>
      </c>
      <c r="AF182" s="82" t="str">
        <f t="shared" si="28"/>
        <v>F</v>
      </c>
      <c r="AG182" s="85" t="str">
        <f t="shared" si="29"/>
        <v>Fail</v>
      </c>
      <c r="AH182" s="15"/>
      <c r="AI182" s="33" t="str">
        <f>IF(F182="0","0",LOOKUP(F182,{0,1,2,3,"3.5",4,5},{"F","D","C","B","A-","A","A+"}))</f>
        <v>F</v>
      </c>
      <c r="AJ182" s="33" t="str">
        <f>IF(H182="0","0",LOOKUP(H182,{0,1,2,3,"3.5",4,5},{"F","D","C","B","A-","A","A+"}))</f>
        <v>F</v>
      </c>
      <c r="AK182" s="33" t="str">
        <f>IF(L182="0","0",LOOKUP(L182,{0,1,2,3,"3.5",4,5},{"F","D","C","B","A-","A","A+"}))</f>
        <v>F</v>
      </c>
      <c r="AL182" s="33" t="str">
        <f>IF(P182="0","0",LOOKUP(P182,{0,1,2,3,"3.5",4,5},{"F","D","C","B","A-","A","A+"}))</f>
        <v>F</v>
      </c>
      <c r="AM182" s="33" t="str">
        <f>IF(T182="0","0",LOOKUP(T182,{0,1,2,3,"3.5",4,5},{"F","D","C","B","A-","A","A+"}))</f>
        <v>F</v>
      </c>
      <c r="AN182" s="33" t="str">
        <f>IF(X182="0","0",LOOKUP(X182,{0,1,2,3,"3.5",4,5},{"F","D","C","B","A-","A","A+"}))</f>
        <v>F</v>
      </c>
      <c r="AO182" s="33" t="str">
        <f>IF(AB182="0","0",LOOKUP(AB182,{0,1,2,3,"3.5",4,5},{"F","D","C","B","A-","A","A+"}))</f>
        <v>F</v>
      </c>
      <c r="AP182" s="52">
        <f t="shared" si="20"/>
        <v>0</v>
      </c>
    </row>
    <row r="183" spans="1:42" ht="20.100000000000001" customHeight="1" x14ac:dyDescent="0.25">
      <c r="A183" s="86">
        <v>2186</v>
      </c>
      <c r="B183" s="87" t="s">
        <v>472</v>
      </c>
      <c r="C183" s="62">
        <v>34</v>
      </c>
      <c r="D183" s="62">
        <v>23</v>
      </c>
      <c r="E183" s="59">
        <f t="shared" si="21"/>
        <v>57</v>
      </c>
      <c r="F183" s="59">
        <f>IF(E183="0","0",LOOKUP(E183,{0,33,40,50,60,70,80},{0,1,2,3,"3.5",4,5}))</f>
        <v>3</v>
      </c>
      <c r="G183" s="59">
        <v>38</v>
      </c>
      <c r="H183" s="59">
        <f>IF(G183="0","0",LOOKUP(G183,{0,33,40,50,60,70,80},{0,1,2,3,"3.5",4,5}))</f>
        <v>1</v>
      </c>
      <c r="I183" s="65">
        <v>18</v>
      </c>
      <c r="J183" s="59">
        <v>15</v>
      </c>
      <c r="K183" s="59">
        <f t="shared" si="22"/>
        <v>33</v>
      </c>
      <c r="L183" s="59">
        <f>IF(K183="0","0",LOOKUP(K183,{0,25,30,37,45,52,60},{0,1,2,3,"3.5",4,5}))</f>
        <v>2</v>
      </c>
      <c r="M183" s="65">
        <v>25</v>
      </c>
      <c r="N183" s="59">
        <v>18</v>
      </c>
      <c r="O183" s="59">
        <f t="shared" si="23"/>
        <v>43</v>
      </c>
      <c r="P183" s="59">
        <f>IF(O183="0","0",LOOKUP(O183,{0,33,40,50,60,70,80},{0,1,2,3,"3.5",4,5}))</f>
        <v>2</v>
      </c>
      <c r="Q183" s="62">
        <v>39</v>
      </c>
      <c r="R183" s="62">
        <v>18</v>
      </c>
      <c r="S183" s="59">
        <f t="shared" si="24"/>
        <v>57</v>
      </c>
      <c r="T183" s="59">
        <f>IF(S183="0","0",LOOKUP(S183,{0,33,40,50,60,70,80},{0,1,2,3,"3.5",4,5}))</f>
        <v>3</v>
      </c>
      <c r="U183" s="62">
        <v>39</v>
      </c>
      <c r="V183" s="62">
        <v>22</v>
      </c>
      <c r="W183" s="59">
        <f t="shared" si="25"/>
        <v>61</v>
      </c>
      <c r="X183" s="59" t="str">
        <f>IF(W183="0","0",LOOKUP(W183,{0,33,40,50,60,70,80},{0,1,2,3,"3.5",4,5}))</f>
        <v>3.5</v>
      </c>
      <c r="Y183" s="62">
        <v>39</v>
      </c>
      <c r="Z183" s="62">
        <v>18</v>
      </c>
      <c r="AA183" s="59">
        <f t="shared" si="26"/>
        <v>57</v>
      </c>
      <c r="AB183" s="59">
        <f>IF(AA183="0","0",LOOKUP(AA183,{0,25,30,37,45,52,60},{0,1,2,3,"3.5",4,5}))</f>
        <v>4</v>
      </c>
      <c r="AC183" s="82" t="s">
        <v>79</v>
      </c>
      <c r="AD183" s="82">
        <f>IF(ISBLANK(AB183)," ",IF(AB183="0","0",LOOKUP(AB183,{0,1,2,3,"3.5",4,5},{0,0,0,1,"1.5",2,3})))</f>
        <v>2</v>
      </c>
      <c r="AE183" s="77">
        <f t="shared" si="27"/>
        <v>2.75</v>
      </c>
      <c r="AF183" s="82" t="str">
        <f t="shared" si="28"/>
        <v>C</v>
      </c>
      <c r="AG183" s="85" t="str">
        <f t="shared" si="29"/>
        <v>Bellow Average Result</v>
      </c>
      <c r="AH183" s="15"/>
      <c r="AI183" s="33" t="str">
        <f>IF(F183="0","0",LOOKUP(F183,{0,1,2,3,"3.5",4,5},{"F","D","C","B","A-","A","A+"}))</f>
        <v>B</v>
      </c>
      <c r="AJ183" s="33" t="str">
        <f>IF(H183="0","0",LOOKUP(H183,{0,1,2,3,"3.5",4,5},{"F","D","C","B","A-","A","A+"}))</f>
        <v>D</v>
      </c>
      <c r="AK183" s="33" t="str">
        <f>IF(L183="0","0",LOOKUP(L183,{0,1,2,3,"3.5",4,5},{"F","D","C","B","A-","A","A+"}))</f>
        <v>C</v>
      </c>
      <c r="AL183" s="33" t="str">
        <f>IF(P183="0","0",LOOKUP(P183,{0,1,2,3,"3.5",4,5},{"F","D","C","B","A-","A","A+"}))</f>
        <v>C</v>
      </c>
      <c r="AM183" s="33" t="str">
        <f>IF(T183="0","0",LOOKUP(T183,{0,1,2,3,"3.5",4,5},{"F","D","C","B","A-","A","A+"}))</f>
        <v>B</v>
      </c>
      <c r="AN183" s="33" t="str">
        <f>IF(X183="0","0",LOOKUP(X183,{0,1,2,3,"3.5",4,5},{"F","D","C","B","A-","A","A+"}))</f>
        <v>A-</v>
      </c>
      <c r="AO183" s="33" t="str">
        <f>IF(AB183="0","0",LOOKUP(AB183,{0,1,2,3,"3.5",4,5},{"F","D","C","B","A-","A","A+"}))</f>
        <v>A</v>
      </c>
      <c r="AP183" s="52">
        <f t="shared" si="20"/>
        <v>346</v>
      </c>
    </row>
    <row r="184" spans="1:42" ht="20.100000000000001" customHeight="1" x14ac:dyDescent="0.25">
      <c r="A184" s="86">
        <v>2187</v>
      </c>
      <c r="B184" s="87" t="s">
        <v>473</v>
      </c>
      <c r="C184" s="62">
        <v>40</v>
      </c>
      <c r="D184" s="62">
        <v>24</v>
      </c>
      <c r="E184" s="59">
        <f t="shared" si="21"/>
        <v>64</v>
      </c>
      <c r="F184" s="59" t="str">
        <f>IF(E184="0","0",LOOKUP(E184,{0,33,40,50,60,70,80},{0,1,2,3,"3.5",4,5}))</f>
        <v>3.5</v>
      </c>
      <c r="G184" s="59">
        <v>54</v>
      </c>
      <c r="H184" s="59">
        <f>IF(G184="0","0",LOOKUP(G184,{0,33,40,50,60,70,80},{0,1,2,3,"3.5",4,5}))</f>
        <v>3</v>
      </c>
      <c r="I184" s="65">
        <v>26</v>
      </c>
      <c r="J184" s="59">
        <v>14</v>
      </c>
      <c r="K184" s="59">
        <f t="shared" si="22"/>
        <v>40</v>
      </c>
      <c r="L184" s="59">
        <f>IF(K184="0","0",LOOKUP(K184,{0,25,30,37,45,52,60},{0,1,2,3,"3.5",4,5}))</f>
        <v>3</v>
      </c>
      <c r="M184" s="65"/>
      <c r="N184" s="59"/>
      <c r="O184" s="59">
        <f t="shared" si="23"/>
        <v>0</v>
      </c>
      <c r="P184" s="59">
        <f>IF(O184="0","0",LOOKUP(O184,{0,33,40,50,60,70,80},{0,1,2,3,"3.5",4,5}))</f>
        <v>0</v>
      </c>
      <c r="Q184" s="62">
        <v>47</v>
      </c>
      <c r="R184" s="62">
        <v>19</v>
      </c>
      <c r="S184" s="59">
        <f t="shared" si="24"/>
        <v>66</v>
      </c>
      <c r="T184" s="59" t="str">
        <f>IF(S184="0","0",LOOKUP(S184,{0,33,40,50,60,70,80},{0,1,2,3,"3.5",4,5}))</f>
        <v>3.5</v>
      </c>
      <c r="U184" s="62">
        <v>43</v>
      </c>
      <c r="V184" s="62">
        <v>23</v>
      </c>
      <c r="W184" s="59">
        <f t="shared" si="25"/>
        <v>66</v>
      </c>
      <c r="X184" s="59" t="str">
        <f>IF(W184="0","0",LOOKUP(W184,{0,33,40,50,60,70,80},{0,1,2,3,"3.5",4,5}))</f>
        <v>3.5</v>
      </c>
      <c r="Y184" s="62">
        <v>43</v>
      </c>
      <c r="Z184" s="62">
        <v>19</v>
      </c>
      <c r="AA184" s="59">
        <f t="shared" si="26"/>
        <v>62</v>
      </c>
      <c r="AB184" s="59">
        <f>IF(AA184="0","0",LOOKUP(AA184,{0,25,30,37,45,52,60},{0,1,2,3,"3.5",4,5}))</f>
        <v>5</v>
      </c>
      <c r="AC184" s="82" t="s">
        <v>79</v>
      </c>
      <c r="AD184" s="82">
        <f>IF(ISBLANK(AB184)," ",IF(AB184="0","0",LOOKUP(AB184,{0,1,2,3,"3.5",4,5},{0,0,0,1,"1.5",2,3})))</f>
        <v>3</v>
      </c>
      <c r="AE184" s="77">
        <f t="shared" si="27"/>
        <v>0</v>
      </c>
      <c r="AF184" s="82" t="str">
        <f t="shared" si="28"/>
        <v>F</v>
      </c>
      <c r="AG184" s="85" t="str">
        <f t="shared" si="29"/>
        <v>Fail</v>
      </c>
      <c r="AH184" s="15"/>
      <c r="AI184" s="33" t="str">
        <f>IF(F184="0","0",LOOKUP(F184,{0,1,2,3,"3.5",4,5},{"F","D","C","B","A-","A","A+"}))</f>
        <v>A-</v>
      </c>
      <c r="AJ184" s="33" t="str">
        <f>IF(H184="0","0",LOOKUP(H184,{0,1,2,3,"3.5",4,5},{"F","D","C","B","A-","A","A+"}))</f>
        <v>B</v>
      </c>
      <c r="AK184" s="33" t="str">
        <f>IF(L184="0","0",LOOKUP(L184,{0,1,2,3,"3.5",4,5},{"F","D","C","B","A-","A","A+"}))</f>
        <v>B</v>
      </c>
      <c r="AL184" s="33" t="str">
        <f>IF(P184="0","0",LOOKUP(P184,{0,1,2,3,"3.5",4,5},{"F","D","C","B","A-","A","A+"}))</f>
        <v>F</v>
      </c>
      <c r="AM184" s="33" t="str">
        <f>IF(T184="0","0",LOOKUP(T184,{0,1,2,3,"3.5",4,5},{"F","D","C","B","A-","A","A+"}))</f>
        <v>A-</v>
      </c>
      <c r="AN184" s="33" t="str">
        <f>IF(X184="0","0",LOOKUP(X184,{0,1,2,3,"3.5",4,5},{"F","D","C","B","A-","A","A+"}))</f>
        <v>A-</v>
      </c>
      <c r="AO184" s="33" t="str">
        <f>IF(AB184="0","0",LOOKUP(AB184,{0,1,2,3,"3.5",4,5},{"F","D","C","B","A-","A","A+"}))</f>
        <v>A+</v>
      </c>
      <c r="AP184" s="52">
        <f t="shared" si="20"/>
        <v>352</v>
      </c>
    </row>
    <row r="185" spans="1:42" ht="20.100000000000001" customHeight="1" x14ac:dyDescent="0.25">
      <c r="A185" s="86">
        <v>2188</v>
      </c>
      <c r="B185" s="87" t="s">
        <v>474</v>
      </c>
      <c r="C185" s="62">
        <v>27</v>
      </c>
      <c r="D185" s="62">
        <v>21</v>
      </c>
      <c r="E185" s="59">
        <f t="shared" si="21"/>
        <v>48</v>
      </c>
      <c r="F185" s="59">
        <f>IF(E185="0","0",LOOKUP(E185,{0,33,40,50,60,70,80},{0,1,2,3,"3.5",4,5}))</f>
        <v>2</v>
      </c>
      <c r="G185" s="59">
        <v>51</v>
      </c>
      <c r="H185" s="59">
        <f>IF(G185="0","0",LOOKUP(G185,{0,33,40,50,60,70,80},{0,1,2,3,"3.5",4,5}))</f>
        <v>3</v>
      </c>
      <c r="I185" s="65">
        <v>20</v>
      </c>
      <c r="J185" s="59">
        <v>10</v>
      </c>
      <c r="K185" s="59">
        <f t="shared" si="22"/>
        <v>30</v>
      </c>
      <c r="L185" s="59">
        <f>IF(K185="0","0",LOOKUP(K185,{0,25,30,37,45,52,60},{0,1,2,3,"3.5",4,5}))</f>
        <v>2</v>
      </c>
      <c r="M185" s="65">
        <v>15</v>
      </c>
      <c r="N185" s="59">
        <v>9</v>
      </c>
      <c r="O185" s="59">
        <f t="shared" si="23"/>
        <v>0</v>
      </c>
      <c r="P185" s="59">
        <f>IF(O185="0","0",LOOKUP(O185,{0,33,40,50,60,70,80},{0,1,2,3,"3.5",4,5}))</f>
        <v>0</v>
      </c>
      <c r="Q185" s="62">
        <v>33</v>
      </c>
      <c r="R185" s="62">
        <v>8</v>
      </c>
      <c r="S185" s="59">
        <f t="shared" si="24"/>
        <v>0</v>
      </c>
      <c r="T185" s="59">
        <f>IF(S185="0","0",LOOKUP(S185,{0,33,40,50,60,70,80},{0,1,2,3,"3.5",4,5}))</f>
        <v>0</v>
      </c>
      <c r="U185" s="62">
        <v>17</v>
      </c>
      <c r="V185" s="62">
        <v>17</v>
      </c>
      <c r="W185" s="59">
        <f t="shared" si="25"/>
        <v>0</v>
      </c>
      <c r="X185" s="59">
        <f>IF(W185="0","0",LOOKUP(W185,{0,33,40,50,60,70,80},{0,1,2,3,"3.5",4,5}))</f>
        <v>0</v>
      </c>
      <c r="Y185" s="62">
        <v>3</v>
      </c>
      <c r="Z185" s="62">
        <v>10</v>
      </c>
      <c r="AA185" s="59">
        <f t="shared" si="26"/>
        <v>0</v>
      </c>
      <c r="AB185" s="59">
        <f>IF(AA185="0","0",LOOKUP(AA185,{0,25,30,37,45,52,60},{0,1,2,3,"3.5",4,5}))</f>
        <v>0</v>
      </c>
      <c r="AC185" s="82" t="s">
        <v>79</v>
      </c>
      <c r="AD185" s="82">
        <f>IF(ISBLANK(AB185)," ",IF(AB185="0","0",LOOKUP(AB185,{0,1,2,3,"3.5",4,5},{0,0,0,1,"1.5",2,3})))</f>
        <v>0</v>
      </c>
      <c r="AE185" s="77">
        <f t="shared" si="27"/>
        <v>0</v>
      </c>
      <c r="AF185" s="82" t="str">
        <f t="shared" si="28"/>
        <v>F</v>
      </c>
      <c r="AG185" s="85" t="str">
        <f t="shared" si="29"/>
        <v>Fail</v>
      </c>
      <c r="AH185" s="15"/>
      <c r="AI185" s="33" t="str">
        <f>IF(F185="0","0",LOOKUP(F185,{0,1,2,3,"3.5",4,5},{"F","D","C","B","A-","A","A+"}))</f>
        <v>C</v>
      </c>
      <c r="AJ185" s="33" t="str">
        <f>IF(H185="0","0",LOOKUP(H185,{0,1,2,3,"3.5",4,5},{"F","D","C","B","A-","A","A+"}))</f>
        <v>B</v>
      </c>
      <c r="AK185" s="33" t="str">
        <f>IF(L185="0","0",LOOKUP(L185,{0,1,2,3,"3.5",4,5},{"F","D","C","B","A-","A","A+"}))</f>
        <v>C</v>
      </c>
      <c r="AL185" s="33" t="str">
        <f>IF(P185="0","0",LOOKUP(P185,{0,1,2,3,"3.5",4,5},{"F","D","C","B","A-","A","A+"}))</f>
        <v>F</v>
      </c>
      <c r="AM185" s="33" t="str">
        <f>IF(T185="0","0",LOOKUP(T185,{0,1,2,3,"3.5",4,5},{"F","D","C","B","A-","A","A+"}))</f>
        <v>F</v>
      </c>
      <c r="AN185" s="33" t="str">
        <f>IF(X185="0","0",LOOKUP(X185,{0,1,2,3,"3.5",4,5},{"F","D","C","B","A-","A","A+"}))</f>
        <v>F</v>
      </c>
      <c r="AO185" s="33" t="str">
        <f>IF(AB185="0","0",LOOKUP(AB185,{0,1,2,3,"3.5",4,5},{"F","D","C","B","A-","A","A+"}))</f>
        <v>F</v>
      </c>
      <c r="AP185" s="52">
        <f t="shared" si="20"/>
        <v>129</v>
      </c>
    </row>
    <row r="186" spans="1:42" ht="20.100000000000001" customHeight="1" x14ac:dyDescent="0.25">
      <c r="A186" s="86">
        <v>2189</v>
      </c>
      <c r="B186" s="87" t="s">
        <v>475</v>
      </c>
      <c r="C186" s="62">
        <v>0</v>
      </c>
      <c r="D186" s="62">
        <v>0</v>
      </c>
      <c r="E186" s="59">
        <f t="shared" si="21"/>
        <v>0</v>
      </c>
      <c r="F186" s="59">
        <f>IF(E186="0","0",LOOKUP(E186,{0,33,40,50,60,70,80},{0,1,2,3,"3.5",4,5}))</f>
        <v>0</v>
      </c>
      <c r="G186" s="59"/>
      <c r="H186" s="59">
        <f>IF(G186="0","0",LOOKUP(G186,{0,33,40,50,60,70,80},{0,1,2,3,"3.5",4,5}))</f>
        <v>0</v>
      </c>
      <c r="I186" s="59"/>
      <c r="J186" s="59"/>
      <c r="K186" s="59">
        <f t="shared" si="22"/>
        <v>0</v>
      </c>
      <c r="L186" s="59">
        <f>IF(K186="0","0",LOOKUP(K186,{0,25,30,37,45,52,60},{0,1,2,3,"3.5",4,5}))</f>
        <v>0</v>
      </c>
      <c r="M186" s="59"/>
      <c r="N186" s="59"/>
      <c r="O186" s="59">
        <f t="shared" si="23"/>
        <v>0</v>
      </c>
      <c r="P186" s="59">
        <f>IF(O186="0","0",LOOKUP(O186,{0,33,40,50,60,70,80},{0,1,2,3,"3.5",4,5}))</f>
        <v>0</v>
      </c>
      <c r="Q186" s="62">
        <v>0</v>
      </c>
      <c r="R186" s="62">
        <v>0</v>
      </c>
      <c r="S186" s="59">
        <f t="shared" si="24"/>
        <v>0</v>
      </c>
      <c r="T186" s="59">
        <f>IF(S186="0","0",LOOKUP(S186,{0,33,40,50,60,70,80},{0,1,2,3,"3.5",4,5}))</f>
        <v>0</v>
      </c>
      <c r="U186" s="62">
        <v>0</v>
      </c>
      <c r="V186" s="62">
        <v>0</v>
      </c>
      <c r="W186" s="59">
        <f t="shared" si="25"/>
        <v>0</v>
      </c>
      <c r="X186" s="59">
        <f>IF(W186="0","0",LOOKUP(W186,{0,33,40,50,60,70,80},{0,1,2,3,"3.5",4,5}))</f>
        <v>0</v>
      </c>
      <c r="Y186" s="62">
        <v>0</v>
      </c>
      <c r="Z186" s="62">
        <v>0</v>
      </c>
      <c r="AA186" s="59">
        <f t="shared" si="26"/>
        <v>0</v>
      </c>
      <c r="AB186" s="59">
        <f>IF(AA186="0","0",LOOKUP(AA186,{0,25,30,37,45,52,60},{0,1,2,3,"3.5",4,5}))</f>
        <v>0</v>
      </c>
      <c r="AC186" s="82" t="s">
        <v>79</v>
      </c>
      <c r="AD186" s="82">
        <f>IF(ISBLANK(AB186)," ",IF(AB186="0","0",LOOKUP(AB186,{0,1,2,3,"3.5",4,5},{0,0,0,1,"1.5",2,3})))</f>
        <v>0</v>
      </c>
      <c r="AE186" s="77">
        <f t="shared" si="27"/>
        <v>0</v>
      </c>
      <c r="AF186" s="82" t="str">
        <f t="shared" si="28"/>
        <v>F</v>
      </c>
      <c r="AG186" s="85" t="str">
        <f t="shared" si="29"/>
        <v>Fail</v>
      </c>
      <c r="AH186" s="15"/>
      <c r="AI186" s="33" t="str">
        <f>IF(F186="0","0",LOOKUP(F186,{0,1,2,3,"3.5",4,5},{"F","D","C","B","A-","A","A+"}))</f>
        <v>F</v>
      </c>
      <c r="AJ186" s="33" t="str">
        <f>IF(H186="0","0",LOOKUP(H186,{0,1,2,3,"3.5",4,5},{"F","D","C","B","A-","A","A+"}))</f>
        <v>F</v>
      </c>
      <c r="AK186" s="33" t="str">
        <f>IF(L186="0","0",LOOKUP(L186,{0,1,2,3,"3.5",4,5},{"F","D","C","B","A-","A","A+"}))</f>
        <v>F</v>
      </c>
      <c r="AL186" s="33" t="str">
        <f>IF(P186="0","0",LOOKUP(P186,{0,1,2,3,"3.5",4,5},{"F","D","C","B","A-","A","A+"}))</f>
        <v>F</v>
      </c>
      <c r="AM186" s="33" t="str">
        <f>IF(T186="0","0",LOOKUP(T186,{0,1,2,3,"3.5",4,5},{"F","D","C","B","A-","A","A+"}))</f>
        <v>F</v>
      </c>
      <c r="AN186" s="33" t="str">
        <f>IF(X186="0","0",LOOKUP(X186,{0,1,2,3,"3.5",4,5},{"F","D","C","B","A-","A","A+"}))</f>
        <v>F</v>
      </c>
      <c r="AO186" s="33" t="str">
        <f>IF(AB186="0","0",LOOKUP(AB186,{0,1,2,3,"3.5",4,5},{"F","D","C","B","A-","A","A+"}))</f>
        <v>F</v>
      </c>
      <c r="AP186" s="52">
        <f t="shared" si="20"/>
        <v>0</v>
      </c>
    </row>
    <row r="187" spans="1:42" ht="20.100000000000001" customHeight="1" x14ac:dyDescent="0.25">
      <c r="A187" s="86">
        <v>2190</v>
      </c>
      <c r="B187" s="87" t="s">
        <v>476</v>
      </c>
      <c r="C187" s="62">
        <v>41</v>
      </c>
      <c r="D187" s="62">
        <v>23</v>
      </c>
      <c r="E187" s="59">
        <f t="shared" si="21"/>
        <v>64</v>
      </c>
      <c r="F187" s="59" t="str">
        <f>IF(E187="0","0",LOOKUP(E187,{0,33,40,50,60,70,80},{0,1,2,3,"3.5",4,5}))</f>
        <v>3.5</v>
      </c>
      <c r="G187" s="59">
        <v>54</v>
      </c>
      <c r="H187" s="59">
        <f>IF(G187="0","0",LOOKUP(G187,{0,33,40,50,60,70,80},{0,1,2,3,"3.5",4,5}))</f>
        <v>3</v>
      </c>
      <c r="I187" s="68">
        <v>27</v>
      </c>
      <c r="J187" s="59">
        <v>13</v>
      </c>
      <c r="K187" s="59">
        <f t="shared" si="22"/>
        <v>40</v>
      </c>
      <c r="L187" s="59">
        <f>IF(K187="0","0",LOOKUP(K187,{0,25,30,37,45,52,60},{0,1,2,3,"3.5",4,5}))</f>
        <v>3</v>
      </c>
      <c r="M187" s="68">
        <v>28</v>
      </c>
      <c r="N187" s="59">
        <v>16</v>
      </c>
      <c r="O187" s="59">
        <f t="shared" si="23"/>
        <v>44</v>
      </c>
      <c r="P187" s="59">
        <f>IF(O187="0","0",LOOKUP(O187,{0,33,40,50,60,70,80},{0,1,2,3,"3.5",4,5}))</f>
        <v>2</v>
      </c>
      <c r="Q187" s="62">
        <v>38</v>
      </c>
      <c r="R187" s="62">
        <v>20</v>
      </c>
      <c r="S187" s="59">
        <f t="shared" si="24"/>
        <v>58</v>
      </c>
      <c r="T187" s="59">
        <f>IF(S187="0","0",LOOKUP(S187,{0,33,40,50,60,70,80},{0,1,2,3,"3.5",4,5}))</f>
        <v>3</v>
      </c>
      <c r="U187" s="62">
        <v>34</v>
      </c>
      <c r="V187" s="62">
        <v>18</v>
      </c>
      <c r="W187" s="59">
        <f t="shared" si="25"/>
        <v>52</v>
      </c>
      <c r="X187" s="59">
        <f>IF(W187="0","0",LOOKUP(W187,{0,33,40,50,60,70,80},{0,1,2,3,"3.5",4,5}))</f>
        <v>3</v>
      </c>
      <c r="Y187" s="62">
        <v>41</v>
      </c>
      <c r="Z187" s="62">
        <v>12</v>
      </c>
      <c r="AA187" s="59">
        <f t="shared" si="26"/>
        <v>53</v>
      </c>
      <c r="AB187" s="59">
        <f>IF(AA187="0","0",LOOKUP(AA187,{0,25,30,37,45,52,60},{0,1,2,3,"3.5",4,5}))</f>
        <v>4</v>
      </c>
      <c r="AC187" s="82" t="s">
        <v>79</v>
      </c>
      <c r="AD187" s="82">
        <f>IF(ISBLANK(AB187)," ",IF(AB187="0","0",LOOKUP(AB187,{0,1,2,3,"3.5",4,5},{0,0,0,1,"1.5",2,3})))</f>
        <v>2</v>
      </c>
      <c r="AE187" s="77">
        <f t="shared" si="27"/>
        <v>3.25</v>
      </c>
      <c r="AF187" s="82" t="str">
        <f t="shared" si="28"/>
        <v>B</v>
      </c>
      <c r="AG187" s="85" t="str">
        <f t="shared" si="29"/>
        <v>Average Result</v>
      </c>
      <c r="AH187" s="15"/>
      <c r="AI187" s="33" t="str">
        <f>IF(F187="0","0",LOOKUP(F187,{0,1,2,3,"3.5",4,5},{"F","D","C","B","A-","A","A+"}))</f>
        <v>A-</v>
      </c>
      <c r="AJ187" s="33" t="str">
        <f>IF(H187="0","0",LOOKUP(H187,{0,1,2,3,"3.5",4,5},{"F","D","C","B","A-","A","A+"}))</f>
        <v>B</v>
      </c>
      <c r="AK187" s="33" t="str">
        <f>IF(L187="0","0",LOOKUP(L187,{0,1,2,3,"3.5",4,5},{"F","D","C","B","A-","A","A+"}))</f>
        <v>B</v>
      </c>
      <c r="AL187" s="33" t="str">
        <f>IF(P187="0","0",LOOKUP(P187,{0,1,2,3,"3.5",4,5},{"F","D","C","B","A-","A","A+"}))</f>
        <v>C</v>
      </c>
      <c r="AM187" s="33" t="str">
        <f>IF(T187="0","0",LOOKUP(T187,{0,1,2,3,"3.5",4,5},{"F","D","C","B","A-","A","A+"}))</f>
        <v>B</v>
      </c>
      <c r="AN187" s="33" t="str">
        <f>IF(X187="0","0",LOOKUP(X187,{0,1,2,3,"3.5",4,5},{"F","D","C","B","A-","A","A+"}))</f>
        <v>B</v>
      </c>
      <c r="AO187" s="33" t="str">
        <f>IF(AB187="0","0",LOOKUP(AB187,{0,1,2,3,"3.5",4,5},{"F","D","C","B","A-","A","A+"}))</f>
        <v>A</v>
      </c>
      <c r="AP187" s="52">
        <f t="shared" si="20"/>
        <v>365</v>
      </c>
    </row>
    <row r="188" spans="1:42" ht="20.100000000000001" customHeight="1" x14ac:dyDescent="0.25">
      <c r="A188" s="86">
        <v>2192</v>
      </c>
      <c r="B188" s="87" t="s">
        <v>477</v>
      </c>
      <c r="C188" s="62">
        <v>34</v>
      </c>
      <c r="D188" s="62">
        <v>19</v>
      </c>
      <c r="E188" s="59">
        <f t="shared" si="21"/>
        <v>53</v>
      </c>
      <c r="F188" s="59">
        <f>IF(E188="0","0",LOOKUP(E188,{0,33,40,50,60,70,80},{0,1,2,3,"3.5",4,5}))</f>
        <v>3</v>
      </c>
      <c r="G188" s="59">
        <v>44</v>
      </c>
      <c r="H188" s="59">
        <f>IF(G188="0","0",LOOKUP(G188,{0,33,40,50,60,70,80},{0,1,2,3,"3.5",4,5}))</f>
        <v>2</v>
      </c>
      <c r="I188" s="65">
        <v>14</v>
      </c>
      <c r="J188" s="59">
        <v>14</v>
      </c>
      <c r="K188" s="59">
        <f t="shared" si="22"/>
        <v>28</v>
      </c>
      <c r="L188" s="59">
        <f>IF(K188="0","0",LOOKUP(K188,{0,25,30,37,45,52,60},{0,1,2,3,"3.5",4,5}))</f>
        <v>1</v>
      </c>
      <c r="M188" s="65">
        <v>13</v>
      </c>
      <c r="N188" s="59">
        <v>11</v>
      </c>
      <c r="O188" s="59">
        <f t="shared" si="23"/>
        <v>0</v>
      </c>
      <c r="P188" s="59">
        <f>IF(O188="0","0",LOOKUP(O188,{0,33,40,50,60,70,80},{0,1,2,3,"3.5",4,5}))</f>
        <v>0</v>
      </c>
      <c r="Q188" s="62">
        <v>36</v>
      </c>
      <c r="R188" s="62">
        <v>15</v>
      </c>
      <c r="S188" s="59">
        <f t="shared" si="24"/>
        <v>51</v>
      </c>
      <c r="T188" s="59">
        <f>IF(S188="0","0",LOOKUP(S188,{0,33,40,50,60,70,80},{0,1,2,3,"3.5",4,5}))</f>
        <v>3</v>
      </c>
      <c r="U188" s="62">
        <v>17</v>
      </c>
      <c r="V188" s="62">
        <v>8</v>
      </c>
      <c r="W188" s="59">
        <f t="shared" si="25"/>
        <v>0</v>
      </c>
      <c r="X188" s="59">
        <f>IF(W188="0","0",LOOKUP(W188,{0,33,40,50,60,70,80},{0,1,2,3,"3.5",4,5}))</f>
        <v>0</v>
      </c>
      <c r="Y188" s="62">
        <v>8</v>
      </c>
      <c r="Z188" s="62">
        <v>9</v>
      </c>
      <c r="AA188" s="59">
        <f t="shared" si="26"/>
        <v>0</v>
      </c>
      <c r="AB188" s="59">
        <f>IF(AA188="0","0",LOOKUP(AA188,{0,25,30,37,45,52,60},{0,1,2,3,"3.5",4,5}))</f>
        <v>0</v>
      </c>
      <c r="AC188" s="82" t="s">
        <v>79</v>
      </c>
      <c r="AD188" s="82">
        <f>IF(ISBLANK(AB188)," ",IF(AB188="0","0",LOOKUP(AB188,{0,1,2,3,"3.5",4,5},{0,0,0,1,"1.5",2,3})))</f>
        <v>0</v>
      </c>
      <c r="AE188" s="77">
        <f t="shared" si="27"/>
        <v>0</v>
      </c>
      <c r="AF188" s="82" t="str">
        <f t="shared" si="28"/>
        <v>F</v>
      </c>
      <c r="AG188" s="85" t="str">
        <f t="shared" si="29"/>
        <v>Fail</v>
      </c>
      <c r="AH188" s="15"/>
      <c r="AI188" s="33" t="str">
        <f>IF(F188="0","0",LOOKUP(F188,{0,1,2,3,"3.5",4,5},{"F","D","C","B","A-","A","A+"}))</f>
        <v>B</v>
      </c>
      <c r="AJ188" s="33" t="str">
        <f>IF(H188="0","0",LOOKUP(H188,{0,1,2,3,"3.5",4,5},{"F","D","C","B","A-","A","A+"}))</f>
        <v>C</v>
      </c>
      <c r="AK188" s="33" t="str">
        <f>IF(L188="0","0",LOOKUP(L188,{0,1,2,3,"3.5",4,5},{"F","D","C","B","A-","A","A+"}))</f>
        <v>D</v>
      </c>
      <c r="AL188" s="33" t="str">
        <f>IF(P188="0","0",LOOKUP(P188,{0,1,2,3,"3.5",4,5},{"F","D","C","B","A-","A","A+"}))</f>
        <v>F</v>
      </c>
      <c r="AM188" s="33" t="str">
        <f>IF(T188="0","0",LOOKUP(T188,{0,1,2,3,"3.5",4,5},{"F","D","C","B","A-","A","A+"}))</f>
        <v>B</v>
      </c>
      <c r="AN188" s="33" t="str">
        <f>IF(X188="0","0",LOOKUP(X188,{0,1,2,3,"3.5",4,5},{"F","D","C","B","A-","A","A+"}))</f>
        <v>F</v>
      </c>
      <c r="AO188" s="33" t="str">
        <f>IF(AB188="0","0",LOOKUP(AB188,{0,1,2,3,"3.5",4,5},{"F","D","C","B","A-","A","A+"}))</f>
        <v>F</v>
      </c>
      <c r="AP188" s="52">
        <f t="shared" si="20"/>
        <v>176</v>
      </c>
    </row>
    <row r="189" spans="1:42" ht="20.100000000000001" customHeight="1" x14ac:dyDescent="0.25">
      <c r="A189" s="86">
        <v>2193</v>
      </c>
      <c r="B189" s="87" t="s">
        <v>478</v>
      </c>
      <c r="C189" s="62">
        <v>44</v>
      </c>
      <c r="D189" s="62">
        <v>21</v>
      </c>
      <c r="E189" s="59">
        <f t="shared" si="21"/>
        <v>65</v>
      </c>
      <c r="F189" s="59" t="str">
        <f>IF(E189="0","0",LOOKUP(E189,{0,33,40,50,60,70,80},{0,1,2,3,"3.5",4,5}))</f>
        <v>3.5</v>
      </c>
      <c r="G189" s="59">
        <v>59</v>
      </c>
      <c r="H189" s="59">
        <f>IF(G189="0","0",LOOKUP(G189,{0,33,40,50,60,70,80},{0,1,2,3,"3.5",4,5}))</f>
        <v>3</v>
      </c>
      <c r="I189" s="65">
        <v>23</v>
      </c>
      <c r="J189" s="59">
        <v>18</v>
      </c>
      <c r="K189" s="59">
        <f t="shared" si="22"/>
        <v>41</v>
      </c>
      <c r="L189" s="59">
        <f>IF(K189="0","0",LOOKUP(K189,{0,25,30,37,45,52,60},{0,1,2,3,"3.5",4,5}))</f>
        <v>3</v>
      </c>
      <c r="M189" s="65">
        <v>29</v>
      </c>
      <c r="N189" s="59">
        <v>17</v>
      </c>
      <c r="O189" s="59">
        <f t="shared" si="23"/>
        <v>46</v>
      </c>
      <c r="P189" s="59">
        <f>IF(O189="0","0",LOOKUP(O189,{0,33,40,50,60,70,80},{0,1,2,3,"3.5",4,5}))</f>
        <v>2</v>
      </c>
      <c r="Q189" s="62">
        <v>50</v>
      </c>
      <c r="R189" s="62">
        <v>15</v>
      </c>
      <c r="S189" s="59">
        <f t="shared" si="24"/>
        <v>65</v>
      </c>
      <c r="T189" s="59" t="str">
        <f>IF(S189="0","0",LOOKUP(S189,{0,33,40,50,60,70,80},{0,1,2,3,"3.5",4,5}))</f>
        <v>3.5</v>
      </c>
      <c r="U189" s="62">
        <v>36</v>
      </c>
      <c r="V189" s="62">
        <v>17</v>
      </c>
      <c r="W189" s="59">
        <f t="shared" si="25"/>
        <v>53</v>
      </c>
      <c r="X189" s="59">
        <f>IF(W189="0","0",LOOKUP(W189,{0,33,40,50,60,70,80},{0,1,2,3,"3.5",4,5}))</f>
        <v>3</v>
      </c>
      <c r="Y189" s="62">
        <v>29</v>
      </c>
      <c r="Z189" s="62">
        <v>19</v>
      </c>
      <c r="AA189" s="59">
        <f t="shared" si="26"/>
        <v>48</v>
      </c>
      <c r="AB189" s="59" t="str">
        <f>IF(AA189="0","0",LOOKUP(AA189,{0,25,30,37,45,52,60},{0,1,2,3,"3.5",4,5}))</f>
        <v>3.5</v>
      </c>
      <c r="AC189" s="82" t="s">
        <v>79</v>
      </c>
      <c r="AD189" s="82" t="str">
        <f>IF(ISBLANK(AB189)," ",IF(AB189="0","0",LOOKUP(AB189,{0,1,2,3,"3.5",4,5},{0,0,0,1,"1.5",2,3})))</f>
        <v>1.5</v>
      </c>
      <c r="AE189" s="77">
        <f t="shared" si="27"/>
        <v>3.25</v>
      </c>
      <c r="AF189" s="82" t="str">
        <f t="shared" si="28"/>
        <v>B</v>
      </c>
      <c r="AG189" s="85" t="str">
        <f t="shared" si="29"/>
        <v>Average Result</v>
      </c>
      <c r="AH189" s="15"/>
      <c r="AI189" s="33" t="str">
        <f>IF(F189="0","0",LOOKUP(F189,{0,1,2,3,"3.5",4,5},{"F","D","C","B","A-","A","A+"}))</f>
        <v>A-</v>
      </c>
      <c r="AJ189" s="33" t="str">
        <f>IF(H189="0","0",LOOKUP(H189,{0,1,2,3,"3.5",4,5},{"F","D","C","B","A-","A","A+"}))</f>
        <v>B</v>
      </c>
      <c r="AK189" s="33" t="str">
        <f>IF(L189="0","0",LOOKUP(L189,{0,1,2,3,"3.5",4,5},{"F","D","C","B","A-","A","A+"}))</f>
        <v>B</v>
      </c>
      <c r="AL189" s="33" t="str">
        <f>IF(P189="0","0",LOOKUP(P189,{0,1,2,3,"3.5",4,5},{"F","D","C","B","A-","A","A+"}))</f>
        <v>C</v>
      </c>
      <c r="AM189" s="33" t="str">
        <f>IF(T189="0","0",LOOKUP(T189,{0,1,2,3,"3.5",4,5},{"F","D","C","B","A-","A","A+"}))</f>
        <v>A-</v>
      </c>
      <c r="AN189" s="33" t="str">
        <f>IF(X189="0","0",LOOKUP(X189,{0,1,2,3,"3.5",4,5},{"F","D","C","B","A-","A","A+"}))</f>
        <v>B</v>
      </c>
      <c r="AO189" s="33" t="str">
        <f>IF(AB189="0","0",LOOKUP(AB189,{0,1,2,3,"3.5",4,5},{"F","D","C","B","A-","A","A+"}))</f>
        <v>A-</v>
      </c>
      <c r="AP189" s="52">
        <f t="shared" si="20"/>
        <v>377</v>
      </c>
    </row>
    <row r="190" spans="1:42" ht="20.100000000000001" customHeight="1" x14ac:dyDescent="0.25">
      <c r="A190" s="86">
        <v>2194</v>
      </c>
      <c r="B190" s="87" t="s">
        <v>479</v>
      </c>
      <c r="C190" s="62">
        <v>37</v>
      </c>
      <c r="D190" s="62">
        <v>21</v>
      </c>
      <c r="E190" s="59">
        <f t="shared" si="21"/>
        <v>58</v>
      </c>
      <c r="F190" s="59">
        <f>IF(E190="0","0",LOOKUP(E190,{0,33,40,50,60,70,80},{0,1,2,3,"3.5",4,5}))</f>
        <v>3</v>
      </c>
      <c r="G190" s="59">
        <v>55</v>
      </c>
      <c r="H190" s="59">
        <f>IF(G190="0","0",LOOKUP(G190,{0,33,40,50,60,70,80},{0,1,2,3,"3.5",4,5}))</f>
        <v>3</v>
      </c>
      <c r="I190" s="59">
        <v>21</v>
      </c>
      <c r="J190" s="59">
        <v>18</v>
      </c>
      <c r="K190" s="59">
        <f t="shared" si="22"/>
        <v>39</v>
      </c>
      <c r="L190" s="59">
        <f>IF(K190="0","0",LOOKUP(K190,{0,25,30,37,45,52,60},{0,1,2,3,"3.5",4,5}))</f>
        <v>3</v>
      </c>
      <c r="M190" s="71">
        <v>21</v>
      </c>
      <c r="N190" s="72">
        <v>9</v>
      </c>
      <c r="O190" s="59">
        <f t="shared" si="23"/>
        <v>30</v>
      </c>
      <c r="P190" s="59">
        <f>IF(O190="0","0",LOOKUP(O190,{0,33,40,50,60,70,80},{0,1,2,3,"3.5",4,5}))</f>
        <v>0</v>
      </c>
      <c r="Q190" s="62">
        <v>36</v>
      </c>
      <c r="R190" s="62">
        <v>13</v>
      </c>
      <c r="S190" s="59">
        <f t="shared" si="24"/>
        <v>49</v>
      </c>
      <c r="T190" s="59">
        <f>IF(S190="0","0",LOOKUP(S190,{0,33,40,50,60,70,80},{0,1,2,3,"3.5",4,5}))</f>
        <v>2</v>
      </c>
      <c r="U190" s="62">
        <v>26</v>
      </c>
      <c r="V190" s="62">
        <v>13</v>
      </c>
      <c r="W190" s="59">
        <f t="shared" si="25"/>
        <v>39</v>
      </c>
      <c r="X190" s="59">
        <f>IF(W190="0","0",LOOKUP(W190,{0,33,40,50,60,70,80},{0,1,2,3,"3.5",4,5}))</f>
        <v>1</v>
      </c>
      <c r="Y190" s="62">
        <v>11</v>
      </c>
      <c r="Z190" s="62">
        <v>15</v>
      </c>
      <c r="AA190" s="59">
        <f t="shared" si="26"/>
        <v>0</v>
      </c>
      <c r="AB190" s="59">
        <f>IF(AA190="0","0",LOOKUP(AA190,{0,25,30,37,45,52,60},{0,1,2,3,"3.5",4,5}))</f>
        <v>0</v>
      </c>
      <c r="AC190" s="82" t="s">
        <v>79</v>
      </c>
      <c r="AD190" s="82">
        <f>IF(ISBLANK(AB190)," ",IF(AB190="0","0",LOOKUP(AB190,{0,1,2,3,"3.5",4,5},{0,0,0,1,"1.5",2,3})))</f>
        <v>0</v>
      </c>
      <c r="AE190" s="77">
        <f t="shared" si="27"/>
        <v>0</v>
      </c>
      <c r="AF190" s="82" t="str">
        <f t="shared" si="28"/>
        <v>F</v>
      </c>
      <c r="AG190" s="85" t="str">
        <f t="shared" si="29"/>
        <v>Fail</v>
      </c>
      <c r="AH190" s="15"/>
      <c r="AI190" s="33" t="str">
        <f>IF(F190="0","0",LOOKUP(F190,{0,1,2,3,"3.5",4,5},{"F","D","C","B","A-","A","A+"}))</f>
        <v>B</v>
      </c>
      <c r="AJ190" s="33" t="str">
        <f>IF(H190="0","0",LOOKUP(H190,{0,1,2,3,"3.5",4,5},{"F","D","C","B","A-","A","A+"}))</f>
        <v>B</v>
      </c>
      <c r="AK190" s="33" t="str">
        <f>IF(L190="0","0",LOOKUP(L190,{0,1,2,3,"3.5",4,5},{"F","D","C","B","A-","A","A+"}))</f>
        <v>B</v>
      </c>
      <c r="AL190" s="33" t="str">
        <f>IF(P190="0","0",LOOKUP(P190,{0,1,2,3,"3.5",4,5},{"F","D","C","B","A-","A","A+"}))</f>
        <v>F</v>
      </c>
      <c r="AM190" s="33" t="str">
        <f>IF(T190="0","0",LOOKUP(T190,{0,1,2,3,"3.5",4,5},{"F","D","C","B","A-","A","A+"}))</f>
        <v>C</v>
      </c>
      <c r="AN190" s="33" t="str">
        <f>IF(X190="0","0",LOOKUP(X190,{0,1,2,3,"3.5",4,5},{"F","D","C","B","A-","A","A+"}))</f>
        <v>D</v>
      </c>
      <c r="AO190" s="33" t="str">
        <f>IF(AB190="0","0",LOOKUP(AB190,{0,1,2,3,"3.5",4,5},{"F","D","C","B","A-","A","A+"}))</f>
        <v>F</v>
      </c>
      <c r="AP190" s="52">
        <f t="shared" si="20"/>
        <v>270</v>
      </c>
    </row>
    <row r="191" spans="1:42" ht="20.100000000000001" customHeight="1" x14ac:dyDescent="0.25">
      <c r="A191" s="86">
        <v>2195</v>
      </c>
      <c r="B191" s="87" t="s">
        <v>480</v>
      </c>
      <c r="C191" s="62">
        <v>32</v>
      </c>
      <c r="D191" s="62">
        <v>24</v>
      </c>
      <c r="E191" s="59">
        <f t="shared" si="21"/>
        <v>56</v>
      </c>
      <c r="F191" s="59">
        <f>IF(E191="0","0",LOOKUP(E191,{0,33,40,50,60,70,80},{0,1,2,3,"3.5",4,5}))</f>
        <v>3</v>
      </c>
      <c r="G191" s="59">
        <v>65</v>
      </c>
      <c r="H191" s="59" t="str">
        <f>IF(G191="0","0",LOOKUP(G191,{0,33,40,50,60,70,80},{0,1,2,3,"3.5",4,5}))</f>
        <v>3.5</v>
      </c>
      <c r="I191" s="59">
        <v>20</v>
      </c>
      <c r="J191" s="59">
        <v>16</v>
      </c>
      <c r="K191" s="59">
        <f t="shared" si="22"/>
        <v>36</v>
      </c>
      <c r="L191" s="59">
        <f>IF(K191="0","0",LOOKUP(K191,{0,25,30,37,45,52,60},{0,1,2,3,"3.5",4,5}))</f>
        <v>2</v>
      </c>
      <c r="M191" s="71">
        <v>15</v>
      </c>
      <c r="N191" s="72">
        <v>10</v>
      </c>
      <c r="O191" s="59">
        <f t="shared" si="23"/>
        <v>0</v>
      </c>
      <c r="P191" s="59">
        <f>IF(O191="0","0",LOOKUP(O191,{0,33,40,50,60,70,80},{0,1,2,3,"3.5",4,5}))</f>
        <v>0</v>
      </c>
      <c r="Q191" s="62">
        <v>0</v>
      </c>
      <c r="R191" s="62">
        <v>0</v>
      </c>
      <c r="S191" s="59">
        <f t="shared" si="24"/>
        <v>0</v>
      </c>
      <c r="T191" s="59">
        <f>IF(S191="0","0",LOOKUP(S191,{0,33,40,50,60,70,80},{0,1,2,3,"3.5",4,5}))</f>
        <v>0</v>
      </c>
      <c r="U191" s="62">
        <v>9</v>
      </c>
      <c r="V191" s="62">
        <v>19</v>
      </c>
      <c r="W191" s="59">
        <f t="shared" si="25"/>
        <v>0</v>
      </c>
      <c r="X191" s="59">
        <f>IF(W191="0","0",LOOKUP(W191,{0,33,40,50,60,70,80},{0,1,2,3,"3.5",4,5}))</f>
        <v>0</v>
      </c>
      <c r="Y191" s="62">
        <v>0</v>
      </c>
      <c r="Z191" s="62">
        <v>0</v>
      </c>
      <c r="AA191" s="59">
        <f t="shared" si="26"/>
        <v>0</v>
      </c>
      <c r="AB191" s="59">
        <f>IF(AA191="0","0",LOOKUP(AA191,{0,25,30,37,45,52,60},{0,1,2,3,"3.5",4,5}))</f>
        <v>0</v>
      </c>
      <c r="AC191" s="82" t="s">
        <v>79</v>
      </c>
      <c r="AD191" s="82">
        <f>IF(ISBLANK(AB191)," ",IF(AB191="0","0",LOOKUP(AB191,{0,1,2,3,"3.5",4,5},{0,0,0,1,"1.5",2,3})))</f>
        <v>0</v>
      </c>
      <c r="AE191" s="77">
        <f t="shared" si="27"/>
        <v>0</v>
      </c>
      <c r="AF191" s="82" t="str">
        <f t="shared" si="28"/>
        <v>F</v>
      </c>
      <c r="AG191" s="85" t="str">
        <f t="shared" si="29"/>
        <v>Fail</v>
      </c>
      <c r="AH191" s="15"/>
      <c r="AI191" s="33" t="str">
        <f>IF(F191="0","0",LOOKUP(F191,{0,1,2,3,"3.5",4,5},{"F","D","C","B","A-","A","A+"}))</f>
        <v>B</v>
      </c>
      <c r="AJ191" s="33" t="str">
        <f>IF(H191="0","0",LOOKUP(H191,{0,1,2,3,"3.5",4,5},{"F","D","C","B","A-","A","A+"}))</f>
        <v>A-</v>
      </c>
      <c r="AK191" s="33" t="str">
        <f>IF(L191="0","0",LOOKUP(L191,{0,1,2,3,"3.5",4,5},{"F","D","C","B","A-","A","A+"}))</f>
        <v>C</v>
      </c>
      <c r="AL191" s="33" t="str">
        <f>IF(P191="0","0",LOOKUP(P191,{0,1,2,3,"3.5",4,5},{"F","D","C","B","A-","A","A+"}))</f>
        <v>F</v>
      </c>
      <c r="AM191" s="33" t="str">
        <f>IF(T191="0","0",LOOKUP(T191,{0,1,2,3,"3.5",4,5},{"F","D","C","B","A-","A","A+"}))</f>
        <v>F</v>
      </c>
      <c r="AN191" s="33" t="str">
        <f>IF(X191="0","0",LOOKUP(X191,{0,1,2,3,"3.5",4,5},{"F","D","C","B","A-","A","A+"}))</f>
        <v>F</v>
      </c>
      <c r="AO191" s="33" t="str">
        <f>IF(AB191="0","0",LOOKUP(AB191,{0,1,2,3,"3.5",4,5},{"F","D","C","B","A-","A","A+"}))</f>
        <v>F</v>
      </c>
      <c r="AP191" s="52">
        <f t="shared" si="20"/>
        <v>157</v>
      </c>
    </row>
    <row r="192" spans="1:42" ht="20.100000000000001" customHeight="1" x14ac:dyDescent="0.25">
      <c r="A192" s="86">
        <v>2196</v>
      </c>
      <c r="B192" s="87" t="s">
        <v>481</v>
      </c>
      <c r="C192" s="62">
        <v>45</v>
      </c>
      <c r="D192" s="62">
        <v>23</v>
      </c>
      <c r="E192" s="59">
        <f t="shared" si="21"/>
        <v>68</v>
      </c>
      <c r="F192" s="59" t="str">
        <f>IF(E192="0","0",LOOKUP(E192,{0,33,40,50,60,70,80},{0,1,2,3,"3.5",4,5}))</f>
        <v>3.5</v>
      </c>
      <c r="G192" s="59">
        <v>63</v>
      </c>
      <c r="H192" s="59" t="str">
        <f>IF(G192="0","0",LOOKUP(G192,{0,33,40,50,60,70,80},{0,1,2,3,"3.5",4,5}))</f>
        <v>3.5</v>
      </c>
      <c r="I192" s="59">
        <v>17</v>
      </c>
      <c r="J192" s="59">
        <v>14</v>
      </c>
      <c r="K192" s="59">
        <f t="shared" si="22"/>
        <v>31</v>
      </c>
      <c r="L192" s="59">
        <f>IF(K192="0","0",LOOKUP(K192,{0,25,30,37,45,52,60},{0,1,2,3,"3.5",4,5}))</f>
        <v>2</v>
      </c>
      <c r="M192" s="72"/>
      <c r="N192" s="72"/>
      <c r="O192" s="59">
        <f t="shared" si="23"/>
        <v>0</v>
      </c>
      <c r="P192" s="59">
        <f>IF(O192="0","0",LOOKUP(O192,{0,33,40,50,60,70,80},{0,1,2,3,"3.5",4,5}))</f>
        <v>0</v>
      </c>
      <c r="Q192" s="62">
        <v>0</v>
      </c>
      <c r="R192" s="62">
        <v>0</v>
      </c>
      <c r="S192" s="59">
        <f t="shared" si="24"/>
        <v>0</v>
      </c>
      <c r="T192" s="59">
        <f>IF(S192="0","0",LOOKUP(S192,{0,33,40,50,60,70,80},{0,1,2,3,"3.5",4,5}))</f>
        <v>0</v>
      </c>
      <c r="U192" s="62">
        <v>0</v>
      </c>
      <c r="V192" s="62">
        <v>0</v>
      </c>
      <c r="W192" s="59">
        <f t="shared" si="25"/>
        <v>0</v>
      </c>
      <c r="X192" s="59">
        <f>IF(W192="0","0",LOOKUP(W192,{0,33,40,50,60,70,80},{0,1,2,3,"3.5",4,5}))</f>
        <v>0</v>
      </c>
      <c r="Y192" s="62">
        <v>0</v>
      </c>
      <c r="Z192" s="62">
        <v>0</v>
      </c>
      <c r="AA192" s="59">
        <f t="shared" si="26"/>
        <v>0</v>
      </c>
      <c r="AB192" s="59">
        <f>IF(AA192="0","0",LOOKUP(AA192,{0,25,30,37,45,52,60},{0,1,2,3,"3.5",4,5}))</f>
        <v>0</v>
      </c>
      <c r="AC192" s="82" t="s">
        <v>79</v>
      </c>
      <c r="AD192" s="82">
        <f>IF(ISBLANK(AB192)," ",IF(AB192="0","0",LOOKUP(AB192,{0,1,2,3,"3.5",4,5},{0,0,0,1,"1.5",2,3})))</f>
        <v>0</v>
      </c>
      <c r="AE192" s="77">
        <f t="shared" si="27"/>
        <v>0</v>
      </c>
      <c r="AF192" s="82" t="str">
        <f t="shared" si="28"/>
        <v>F</v>
      </c>
      <c r="AG192" s="85" t="str">
        <f t="shared" si="29"/>
        <v>Fail</v>
      </c>
      <c r="AH192" s="15"/>
      <c r="AI192" s="33" t="str">
        <f>IF(F192="0","0",LOOKUP(F192,{0,1,2,3,"3.5",4,5},{"F","D","C","B","A-","A","A+"}))</f>
        <v>A-</v>
      </c>
      <c r="AJ192" s="33" t="str">
        <f>IF(H192="0","0",LOOKUP(H192,{0,1,2,3,"3.5",4,5},{"F","D","C","B","A-","A","A+"}))</f>
        <v>A-</v>
      </c>
      <c r="AK192" s="33" t="str">
        <f>IF(L192="0","0",LOOKUP(L192,{0,1,2,3,"3.5",4,5},{"F","D","C","B","A-","A","A+"}))</f>
        <v>C</v>
      </c>
      <c r="AL192" s="33" t="str">
        <f>IF(P192="0","0",LOOKUP(P192,{0,1,2,3,"3.5",4,5},{"F","D","C","B","A-","A","A+"}))</f>
        <v>F</v>
      </c>
      <c r="AM192" s="33" t="str">
        <f>IF(T192="0","0",LOOKUP(T192,{0,1,2,3,"3.5",4,5},{"F","D","C","B","A-","A","A+"}))</f>
        <v>F</v>
      </c>
      <c r="AN192" s="33" t="str">
        <f>IF(X192="0","0",LOOKUP(X192,{0,1,2,3,"3.5",4,5},{"F","D","C","B","A-","A","A+"}))</f>
        <v>F</v>
      </c>
      <c r="AO192" s="33" t="str">
        <f>IF(AB192="0","0",LOOKUP(AB192,{0,1,2,3,"3.5",4,5},{"F","D","C","B","A-","A","A+"}))</f>
        <v>F</v>
      </c>
      <c r="AP192" s="52">
        <f t="shared" si="20"/>
        <v>162</v>
      </c>
    </row>
    <row r="193" spans="1:42" ht="20.100000000000001" customHeight="1" x14ac:dyDescent="0.25">
      <c r="A193" s="86">
        <v>2197</v>
      </c>
      <c r="B193" s="87" t="s">
        <v>482</v>
      </c>
      <c r="C193" s="62">
        <v>46</v>
      </c>
      <c r="D193" s="62">
        <v>21</v>
      </c>
      <c r="E193" s="59">
        <f t="shared" si="21"/>
        <v>67</v>
      </c>
      <c r="F193" s="59" t="str">
        <f>IF(E193="0","0",LOOKUP(E193,{0,33,40,50,60,70,80},{0,1,2,3,"3.5",4,5}))</f>
        <v>3.5</v>
      </c>
      <c r="G193" s="59">
        <v>64</v>
      </c>
      <c r="H193" s="59" t="str">
        <f>IF(G193="0","0",LOOKUP(G193,{0,33,40,50,60,70,80},{0,1,2,3,"3.5",4,5}))</f>
        <v>3.5</v>
      </c>
      <c r="I193" s="59">
        <v>25</v>
      </c>
      <c r="J193" s="59">
        <v>17</v>
      </c>
      <c r="K193" s="59">
        <f t="shared" si="22"/>
        <v>42</v>
      </c>
      <c r="L193" s="59">
        <f>IF(K193="0","0",LOOKUP(K193,{0,25,30,37,45,52,60},{0,1,2,3,"3.5",4,5}))</f>
        <v>3</v>
      </c>
      <c r="M193" s="71">
        <v>16</v>
      </c>
      <c r="N193" s="72">
        <v>18</v>
      </c>
      <c r="O193" s="59">
        <f t="shared" si="23"/>
        <v>0</v>
      </c>
      <c r="P193" s="59">
        <f>IF(O193="0","0",LOOKUP(O193,{0,33,40,50,60,70,80},{0,1,2,3,"3.5",4,5}))</f>
        <v>0</v>
      </c>
      <c r="Q193" s="62">
        <v>56</v>
      </c>
      <c r="R193" s="62">
        <v>20</v>
      </c>
      <c r="S193" s="59">
        <f t="shared" si="24"/>
        <v>76</v>
      </c>
      <c r="T193" s="59">
        <f>IF(S193="0","0",LOOKUP(S193,{0,33,40,50,60,70,80},{0,1,2,3,"3.5",4,5}))</f>
        <v>4</v>
      </c>
      <c r="U193" s="62">
        <v>49</v>
      </c>
      <c r="V193" s="62">
        <v>20</v>
      </c>
      <c r="W193" s="59">
        <f t="shared" si="25"/>
        <v>69</v>
      </c>
      <c r="X193" s="59" t="str">
        <f>IF(W193="0","0",LOOKUP(W193,{0,33,40,50,60,70,80},{0,1,2,3,"3.5",4,5}))</f>
        <v>3.5</v>
      </c>
      <c r="Y193" s="62">
        <v>20</v>
      </c>
      <c r="Z193" s="62">
        <v>14</v>
      </c>
      <c r="AA193" s="59">
        <f t="shared" si="26"/>
        <v>34</v>
      </c>
      <c r="AB193" s="59">
        <f>IF(AA193="0","0",LOOKUP(AA193,{0,25,30,37,45,52,60},{0,1,2,3,"3.5",4,5}))</f>
        <v>2</v>
      </c>
      <c r="AC193" s="82" t="s">
        <v>79</v>
      </c>
      <c r="AD193" s="82">
        <f>IF(ISBLANK(AB193)," ",IF(AB193="0","0",LOOKUP(AB193,{0,1,2,3,"3.5",4,5},{0,0,0,1,"1.5",2,3})))</f>
        <v>0</v>
      </c>
      <c r="AE193" s="77">
        <f t="shared" si="27"/>
        <v>0</v>
      </c>
      <c r="AF193" s="82" t="str">
        <f t="shared" si="28"/>
        <v>F</v>
      </c>
      <c r="AG193" s="85" t="str">
        <f t="shared" si="29"/>
        <v>Fail</v>
      </c>
      <c r="AH193" s="15"/>
      <c r="AI193" s="33" t="str">
        <f>IF(F193="0","0",LOOKUP(F193,{0,1,2,3,"3.5",4,5},{"F","D","C","B","A-","A","A+"}))</f>
        <v>A-</v>
      </c>
      <c r="AJ193" s="33" t="str">
        <f>IF(H193="0","0",LOOKUP(H193,{0,1,2,3,"3.5",4,5},{"F","D","C","B","A-","A","A+"}))</f>
        <v>A-</v>
      </c>
      <c r="AK193" s="33" t="str">
        <f>IF(L193="0","0",LOOKUP(L193,{0,1,2,3,"3.5",4,5},{"F","D","C","B","A-","A","A+"}))</f>
        <v>B</v>
      </c>
      <c r="AL193" s="33" t="str">
        <f>IF(P193="0","0",LOOKUP(P193,{0,1,2,3,"3.5",4,5},{"F","D","C","B","A-","A","A+"}))</f>
        <v>F</v>
      </c>
      <c r="AM193" s="33" t="str">
        <f>IF(T193="0","0",LOOKUP(T193,{0,1,2,3,"3.5",4,5},{"F","D","C","B","A-","A","A+"}))</f>
        <v>A</v>
      </c>
      <c r="AN193" s="33" t="str">
        <f>IF(X193="0","0",LOOKUP(X193,{0,1,2,3,"3.5",4,5},{"F","D","C","B","A-","A","A+"}))</f>
        <v>A-</v>
      </c>
      <c r="AO193" s="33" t="str">
        <f>IF(AB193="0","0",LOOKUP(AB193,{0,1,2,3,"3.5",4,5},{"F","D","C","B","A-","A","A+"}))</f>
        <v>C</v>
      </c>
      <c r="AP193" s="52">
        <f t="shared" si="20"/>
        <v>352</v>
      </c>
    </row>
    <row r="194" spans="1:42" ht="20.100000000000001" customHeight="1" x14ac:dyDescent="0.25">
      <c r="A194" s="86">
        <v>2198</v>
      </c>
      <c r="B194" s="87" t="s">
        <v>483</v>
      </c>
      <c r="C194" s="62">
        <v>0</v>
      </c>
      <c r="D194" s="62">
        <v>0</v>
      </c>
      <c r="E194" s="59">
        <f t="shared" si="21"/>
        <v>0</v>
      </c>
      <c r="F194" s="59">
        <f>IF(E194="0","0",LOOKUP(E194,{0,33,40,50,60,70,80},{0,1,2,3,"3.5",4,5}))</f>
        <v>0</v>
      </c>
      <c r="G194" s="59"/>
      <c r="H194" s="59">
        <f>IF(G194="0","0",LOOKUP(G194,{0,33,40,50,60,70,80},{0,1,2,3,"3.5",4,5}))</f>
        <v>0</v>
      </c>
      <c r="I194" s="59"/>
      <c r="J194" s="59"/>
      <c r="K194" s="59">
        <f t="shared" si="22"/>
        <v>0</v>
      </c>
      <c r="L194" s="59">
        <f>IF(K194="0","0",LOOKUP(K194,{0,25,30,37,45,52,60},{0,1,2,3,"3.5",4,5}))</f>
        <v>0</v>
      </c>
      <c r="M194" s="59"/>
      <c r="N194" s="59"/>
      <c r="O194" s="59">
        <f t="shared" si="23"/>
        <v>0</v>
      </c>
      <c r="P194" s="59">
        <f>IF(O194="0","0",LOOKUP(O194,{0,33,40,50,60,70,80},{0,1,2,3,"3.5",4,5}))</f>
        <v>0</v>
      </c>
      <c r="Q194" s="62">
        <v>0</v>
      </c>
      <c r="R194" s="62">
        <v>0</v>
      </c>
      <c r="S194" s="59">
        <f t="shared" si="24"/>
        <v>0</v>
      </c>
      <c r="T194" s="59">
        <f>IF(S194="0","0",LOOKUP(S194,{0,33,40,50,60,70,80},{0,1,2,3,"3.5",4,5}))</f>
        <v>0</v>
      </c>
      <c r="U194" s="62">
        <v>0</v>
      </c>
      <c r="V194" s="62">
        <v>0</v>
      </c>
      <c r="W194" s="59">
        <f t="shared" si="25"/>
        <v>0</v>
      </c>
      <c r="X194" s="59">
        <f>IF(W194="0","0",LOOKUP(W194,{0,33,40,50,60,70,80},{0,1,2,3,"3.5",4,5}))</f>
        <v>0</v>
      </c>
      <c r="Y194" s="62">
        <v>0</v>
      </c>
      <c r="Z194" s="62">
        <v>0</v>
      </c>
      <c r="AA194" s="59">
        <f t="shared" si="26"/>
        <v>0</v>
      </c>
      <c r="AB194" s="59">
        <f>IF(AA194="0","0",LOOKUP(AA194,{0,25,30,37,45,52,60},{0,1,2,3,"3.5",4,5}))</f>
        <v>0</v>
      </c>
      <c r="AC194" s="82" t="s">
        <v>79</v>
      </c>
      <c r="AD194" s="82">
        <f>IF(ISBLANK(AB194)," ",IF(AB194="0","0",LOOKUP(AB194,{0,1,2,3,"3.5",4,5},{0,0,0,1,"1.5",2,3})))</f>
        <v>0</v>
      </c>
      <c r="AE194" s="77">
        <f t="shared" si="27"/>
        <v>0</v>
      </c>
      <c r="AF194" s="82" t="str">
        <f t="shared" si="28"/>
        <v>F</v>
      </c>
      <c r="AG194" s="85" t="str">
        <f t="shared" si="29"/>
        <v>Fail</v>
      </c>
      <c r="AH194" s="15"/>
      <c r="AI194" s="33" t="str">
        <f>IF(F194="0","0",LOOKUP(F194,{0,1,2,3,"3.5",4,5},{"F","D","C","B","A-","A","A+"}))</f>
        <v>F</v>
      </c>
      <c r="AJ194" s="33" t="str">
        <f>IF(H194="0","0",LOOKUP(H194,{0,1,2,3,"3.5",4,5},{"F","D","C","B","A-","A","A+"}))</f>
        <v>F</v>
      </c>
      <c r="AK194" s="33" t="str">
        <f>IF(L194="0","0",LOOKUP(L194,{0,1,2,3,"3.5",4,5},{"F","D","C","B","A-","A","A+"}))</f>
        <v>F</v>
      </c>
      <c r="AL194" s="33" t="str">
        <f>IF(P194="0","0",LOOKUP(P194,{0,1,2,3,"3.5",4,5},{"F","D","C","B","A-","A","A+"}))</f>
        <v>F</v>
      </c>
      <c r="AM194" s="33" t="str">
        <f>IF(T194="0","0",LOOKUP(T194,{0,1,2,3,"3.5",4,5},{"F","D","C","B","A-","A","A+"}))</f>
        <v>F</v>
      </c>
      <c r="AN194" s="33" t="str">
        <f>IF(X194="0","0",LOOKUP(X194,{0,1,2,3,"3.5",4,5},{"F","D","C","B","A-","A","A+"}))</f>
        <v>F</v>
      </c>
      <c r="AO194" s="33" t="str">
        <f>IF(AB194="0","0",LOOKUP(AB194,{0,1,2,3,"3.5",4,5},{"F","D","C","B","A-","A","A+"}))</f>
        <v>F</v>
      </c>
      <c r="AP194" s="52">
        <f t="shared" si="20"/>
        <v>0</v>
      </c>
    </row>
    <row r="195" spans="1:42" ht="20.100000000000001" customHeight="1" x14ac:dyDescent="0.25">
      <c r="A195" s="86">
        <v>2199</v>
      </c>
      <c r="B195" s="87" t="s">
        <v>484</v>
      </c>
      <c r="C195" s="62">
        <v>47</v>
      </c>
      <c r="D195" s="62">
        <v>23</v>
      </c>
      <c r="E195" s="59">
        <f t="shared" si="21"/>
        <v>70</v>
      </c>
      <c r="F195" s="59">
        <f>IF(E195="0","0",LOOKUP(E195,{0,33,40,50,60,70,80},{0,1,2,3,"3.5",4,5}))</f>
        <v>4</v>
      </c>
      <c r="G195" s="59">
        <v>50</v>
      </c>
      <c r="H195" s="59">
        <f>IF(G195="0","0",LOOKUP(G195,{0,33,40,50,60,70,80},{0,1,2,3,"3.5",4,5}))</f>
        <v>3</v>
      </c>
      <c r="I195" s="65">
        <v>29</v>
      </c>
      <c r="J195" s="59">
        <v>19</v>
      </c>
      <c r="K195" s="59">
        <f t="shared" si="22"/>
        <v>48</v>
      </c>
      <c r="L195" s="59" t="str">
        <f>IF(K195="0","0",LOOKUP(K195,{0,25,30,37,45,52,60},{0,1,2,3,"3.5",4,5}))</f>
        <v>3.5</v>
      </c>
      <c r="M195" s="65">
        <v>27</v>
      </c>
      <c r="N195" s="59">
        <v>21</v>
      </c>
      <c r="O195" s="59">
        <f t="shared" si="23"/>
        <v>48</v>
      </c>
      <c r="P195" s="59">
        <f>IF(O195="0","0",LOOKUP(O195,{0,33,40,50,60,70,80},{0,1,2,3,"3.5",4,5}))</f>
        <v>2</v>
      </c>
      <c r="Q195" s="62">
        <v>48</v>
      </c>
      <c r="R195" s="62">
        <v>23</v>
      </c>
      <c r="S195" s="59">
        <f t="shared" si="24"/>
        <v>71</v>
      </c>
      <c r="T195" s="59">
        <f>IF(S195="0","0",LOOKUP(S195,{0,33,40,50,60,70,80},{0,1,2,3,"3.5",4,5}))</f>
        <v>4</v>
      </c>
      <c r="U195" s="62">
        <v>38</v>
      </c>
      <c r="V195" s="62">
        <v>25</v>
      </c>
      <c r="W195" s="59">
        <f t="shared" si="25"/>
        <v>63</v>
      </c>
      <c r="X195" s="59" t="str">
        <f>IF(W195="0","0",LOOKUP(W195,{0,33,40,50,60,70,80},{0,1,2,3,"3.5",4,5}))</f>
        <v>3.5</v>
      </c>
      <c r="Y195" s="62">
        <v>43</v>
      </c>
      <c r="Z195" s="62">
        <v>18</v>
      </c>
      <c r="AA195" s="59">
        <f t="shared" si="26"/>
        <v>61</v>
      </c>
      <c r="AB195" s="59">
        <f>IF(AA195="0","0",LOOKUP(AA195,{0,25,30,37,45,52,60},{0,1,2,3,"3.5",4,5}))</f>
        <v>5</v>
      </c>
      <c r="AC195" s="82" t="s">
        <v>79</v>
      </c>
      <c r="AD195" s="82">
        <f>IF(ISBLANK(AB195)," ",IF(AB195="0","0",LOOKUP(AB195,{0,1,2,3,"3.5",4,5},{0,0,0,1,"1.5",2,3})))</f>
        <v>3</v>
      </c>
      <c r="AE195" s="77">
        <f t="shared" si="27"/>
        <v>3.8333333333333335</v>
      </c>
      <c r="AF195" s="82" t="str">
        <f t="shared" si="28"/>
        <v>A-</v>
      </c>
      <c r="AG195" s="85" t="str">
        <f t="shared" si="29"/>
        <v>Good Result</v>
      </c>
      <c r="AH195" s="15"/>
      <c r="AI195" s="33" t="str">
        <f>IF(F195="0","0",LOOKUP(F195,{0,1,2,3,"3.5",4,5},{"F","D","C","B","A-","A","A+"}))</f>
        <v>A</v>
      </c>
      <c r="AJ195" s="33" t="str">
        <f>IF(H195="0","0",LOOKUP(H195,{0,1,2,3,"3.5",4,5},{"F","D","C","B","A-","A","A+"}))</f>
        <v>B</v>
      </c>
      <c r="AK195" s="33" t="str">
        <f>IF(L195="0","0",LOOKUP(L195,{0,1,2,3,"3.5",4,5},{"F","D","C","B","A-","A","A+"}))</f>
        <v>A-</v>
      </c>
      <c r="AL195" s="33" t="str">
        <f>IF(P195="0","0",LOOKUP(P195,{0,1,2,3,"3.5",4,5},{"F","D","C","B","A-","A","A+"}))</f>
        <v>C</v>
      </c>
      <c r="AM195" s="33" t="str">
        <f>IF(T195="0","0",LOOKUP(T195,{0,1,2,3,"3.5",4,5},{"F","D","C","B","A-","A","A+"}))</f>
        <v>A</v>
      </c>
      <c r="AN195" s="33" t="str">
        <f>IF(X195="0","0",LOOKUP(X195,{0,1,2,3,"3.5",4,5},{"F","D","C","B","A-","A","A+"}))</f>
        <v>A-</v>
      </c>
      <c r="AO195" s="33" t="str">
        <f>IF(AB195="0","0",LOOKUP(AB195,{0,1,2,3,"3.5",4,5},{"F","D","C","B","A-","A","A+"}))</f>
        <v>A+</v>
      </c>
      <c r="AP195" s="52">
        <f t="shared" si="20"/>
        <v>411</v>
      </c>
    </row>
    <row r="196" spans="1:42" ht="20.100000000000001" customHeight="1" x14ac:dyDescent="0.25">
      <c r="A196" s="86">
        <v>2200</v>
      </c>
      <c r="B196" s="87" t="s">
        <v>485</v>
      </c>
      <c r="C196" s="62">
        <v>0</v>
      </c>
      <c r="D196" s="62">
        <v>0</v>
      </c>
      <c r="E196" s="59">
        <f t="shared" si="21"/>
        <v>0</v>
      </c>
      <c r="F196" s="59">
        <f>IF(E196="0","0",LOOKUP(E196,{0,33,40,50,60,70,80},{0,1,2,3,"3.5",4,5}))</f>
        <v>0</v>
      </c>
      <c r="G196" s="59"/>
      <c r="H196" s="59">
        <f>IF(G196="0","0",LOOKUP(G196,{0,33,40,50,60,70,80},{0,1,2,3,"3.5",4,5}))</f>
        <v>0</v>
      </c>
      <c r="I196" s="62">
        <v>0</v>
      </c>
      <c r="J196" s="62">
        <v>0</v>
      </c>
      <c r="K196" s="59">
        <f t="shared" si="22"/>
        <v>0</v>
      </c>
      <c r="L196" s="59">
        <f>IF(K196="0","0",LOOKUP(K196,{0,25,30,37,45,52,60},{0,1,2,3,"3.5",4,5}))</f>
        <v>0</v>
      </c>
      <c r="M196" s="59"/>
      <c r="N196" s="59"/>
      <c r="O196" s="59">
        <f t="shared" si="23"/>
        <v>0</v>
      </c>
      <c r="P196" s="59">
        <f>IF(O196="0","0",LOOKUP(O196,{0,33,40,50,60,70,80},{0,1,2,3,"3.5",4,5}))</f>
        <v>0</v>
      </c>
      <c r="Q196" s="62">
        <v>0</v>
      </c>
      <c r="R196" s="62">
        <v>0</v>
      </c>
      <c r="S196" s="59">
        <f t="shared" si="24"/>
        <v>0</v>
      </c>
      <c r="T196" s="59">
        <f>IF(S196="0","0",LOOKUP(S196,{0,33,40,50,60,70,80},{0,1,2,3,"3.5",4,5}))</f>
        <v>0</v>
      </c>
      <c r="U196" s="62">
        <v>0</v>
      </c>
      <c r="V196" s="62">
        <v>0</v>
      </c>
      <c r="W196" s="59">
        <f t="shared" si="25"/>
        <v>0</v>
      </c>
      <c r="X196" s="59">
        <f>IF(W196="0","0",LOOKUP(W196,{0,33,40,50,60,70,80},{0,1,2,3,"3.5",4,5}))</f>
        <v>0</v>
      </c>
      <c r="Y196" s="62">
        <v>0</v>
      </c>
      <c r="Z196" s="62">
        <v>0</v>
      </c>
      <c r="AA196" s="59">
        <f t="shared" si="26"/>
        <v>0</v>
      </c>
      <c r="AB196" s="59">
        <f>IF(AA196="0","0",LOOKUP(AA196,{0,25,30,37,45,52,60},{0,1,2,3,"3.5",4,5}))</f>
        <v>0</v>
      </c>
      <c r="AC196" s="82" t="s">
        <v>79</v>
      </c>
      <c r="AD196" s="82">
        <f>IF(ISBLANK(AB196)," ",IF(AB196="0","0",LOOKUP(AB196,{0,1,2,3,"3.5",4,5},{0,0,0,1,"1.5",2,3})))</f>
        <v>0</v>
      </c>
      <c r="AE196" s="77">
        <f t="shared" si="27"/>
        <v>0</v>
      </c>
      <c r="AF196" s="82" t="str">
        <f t="shared" si="28"/>
        <v>F</v>
      </c>
      <c r="AG196" s="85" t="str">
        <f t="shared" si="29"/>
        <v>Fail</v>
      </c>
      <c r="AH196" s="15"/>
      <c r="AI196" s="33" t="str">
        <f>IF(F196="0","0",LOOKUP(F196,{0,1,2,3,"3.5",4,5},{"F","D","C","B","A-","A","A+"}))</f>
        <v>F</v>
      </c>
      <c r="AJ196" s="33" t="str">
        <f>IF(H196="0","0",LOOKUP(H196,{0,1,2,3,"3.5",4,5},{"F","D","C","B","A-","A","A+"}))</f>
        <v>F</v>
      </c>
      <c r="AK196" s="33" t="str">
        <f>IF(L196="0","0",LOOKUP(L196,{0,1,2,3,"3.5",4,5},{"F","D","C","B","A-","A","A+"}))</f>
        <v>F</v>
      </c>
      <c r="AL196" s="33" t="str">
        <f>IF(P196="0","0",LOOKUP(P196,{0,1,2,3,"3.5",4,5},{"F","D","C","B","A-","A","A+"}))</f>
        <v>F</v>
      </c>
      <c r="AM196" s="33" t="str">
        <f>IF(T196="0","0",LOOKUP(T196,{0,1,2,3,"3.5",4,5},{"F","D","C","B","A-","A","A+"}))</f>
        <v>F</v>
      </c>
      <c r="AN196" s="33" t="str">
        <f>IF(X196="0","0",LOOKUP(X196,{0,1,2,3,"3.5",4,5},{"F","D","C","B","A-","A","A+"}))</f>
        <v>F</v>
      </c>
      <c r="AO196" s="33" t="str">
        <f>IF(AB196="0","0",LOOKUP(AB196,{0,1,2,3,"3.5",4,5},{"F","D","C","B","A-","A","A+"}))</f>
        <v>F</v>
      </c>
      <c r="AP196" s="52">
        <f t="shared" si="20"/>
        <v>0</v>
      </c>
    </row>
    <row r="197" spans="1:42" ht="20.100000000000001" customHeight="1" x14ac:dyDescent="0.25">
      <c r="A197" s="86">
        <v>2203</v>
      </c>
      <c r="B197" s="87" t="s">
        <v>486</v>
      </c>
      <c r="C197" s="62">
        <v>0</v>
      </c>
      <c r="D197" s="62">
        <v>0</v>
      </c>
      <c r="E197" s="59">
        <f t="shared" si="21"/>
        <v>0</v>
      </c>
      <c r="F197" s="59">
        <f>IF(E197="0","0",LOOKUP(E197,{0,33,40,50,60,70,80},{0,1,2,3,"3.5",4,5}))</f>
        <v>0</v>
      </c>
      <c r="G197" s="59"/>
      <c r="H197" s="59">
        <f>IF(G197="0","0",LOOKUP(G197,{0,33,40,50,60,70,80},{0,1,2,3,"3.5",4,5}))</f>
        <v>0</v>
      </c>
      <c r="I197" s="62">
        <v>0</v>
      </c>
      <c r="J197" s="62">
        <v>0</v>
      </c>
      <c r="K197" s="59">
        <f t="shared" si="22"/>
        <v>0</v>
      </c>
      <c r="L197" s="59">
        <f>IF(K197="0","0",LOOKUP(K197,{0,25,30,37,45,52,60},{0,1,2,3,"3.5",4,5}))</f>
        <v>0</v>
      </c>
      <c r="M197" s="59"/>
      <c r="N197" s="59"/>
      <c r="O197" s="59">
        <f t="shared" si="23"/>
        <v>0</v>
      </c>
      <c r="P197" s="59">
        <f>IF(O197="0","0",LOOKUP(O197,{0,33,40,50,60,70,80},{0,1,2,3,"3.5",4,5}))</f>
        <v>0</v>
      </c>
      <c r="Q197" s="62">
        <v>0</v>
      </c>
      <c r="R197" s="62">
        <v>0</v>
      </c>
      <c r="S197" s="59">
        <f t="shared" si="24"/>
        <v>0</v>
      </c>
      <c r="T197" s="59">
        <f>IF(S197="0","0",LOOKUP(S197,{0,33,40,50,60,70,80},{0,1,2,3,"3.5",4,5}))</f>
        <v>0</v>
      </c>
      <c r="U197" s="62">
        <v>0</v>
      </c>
      <c r="V197" s="62">
        <v>0</v>
      </c>
      <c r="W197" s="59">
        <f t="shared" si="25"/>
        <v>0</v>
      </c>
      <c r="X197" s="59">
        <f>IF(W197="0","0",LOOKUP(W197,{0,33,40,50,60,70,80},{0,1,2,3,"3.5",4,5}))</f>
        <v>0</v>
      </c>
      <c r="Y197" s="62">
        <v>0</v>
      </c>
      <c r="Z197" s="62">
        <v>0</v>
      </c>
      <c r="AA197" s="59">
        <f t="shared" si="26"/>
        <v>0</v>
      </c>
      <c r="AB197" s="59">
        <f>IF(AA197="0","0",LOOKUP(AA197,{0,25,30,37,45,52,60},{0,1,2,3,"3.5",4,5}))</f>
        <v>0</v>
      </c>
      <c r="AC197" s="82" t="s">
        <v>79</v>
      </c>
      <c r="AD197" s="82">
        <f>IF(ISBLANK(AB197)," ",IF(AB197="0","0",LOOKUP(AB197,{0,1,2,3,"3.5",4,5},{0,0,0,1,"1.5",2,3})))</f>
        <v>0</v>
      </c>
      <c r="AE197" s="77">
        <f t="shared" si="27"/>
        <v>0</v>
      </c>
      <c r="AF197" s="82" t="str">
        <f t="shared" si="28"/>
        <v>F</v>
      </c>
      <c r="AG197" s="85" t="str">
        <f t="shared" si="29"/>
        <v>Fail</v>
      </c>
      <c r="AH197" s="15"/>
      <c r="AI197" s="33" t="str">
        <f>IF(F197="0","0",LOOKUP(F197,{0,1,2,3,"3.5",4,5},{"F","D","C","B","A-","A","A+"}))</f>
        <v>F</v>
      </c>
      <c r="AJ197" s="33" t="str">
        <f>IF(H197="0","0",LOOKUP(H197,{0,1,2,3,"3.5",4,5},{"F","D","C","B","A-","A","A+"}))</f>
        <v>F</v>
      </c>
      <c r="AK197" s="33" t="str">
        <f>IF(L197="0","0",LOOKUP(L197,{0,1,2,3,"3.5",4,5},{"F","D","C","B","A-","A","A+"}))</f>
        <v>F</v>
      </c>
      <c r="AL197" s="33" t="str">
        <f>IF(P197="0","0",LOOKUP(P197,{0,1,2,3,"3.5",4,5},{"F","D","C","B","A-","A","A+"}))</f>
        <v>F</v>
      </c>
      <c r="AM197" s="33" t="str">
        <f>IF(T197="0","0",LOOKUP(T197,{0,1,2,3,"3.5",4,5},{"F","D","C","B","A-","A","A+"}))</f>
        <v>F</v>
      </c>
      <c r="AN197" s="33" t="str">
        <f>IF(X197="0","0",LOOKUP(X197,{0,1,2,3,"3.5",4,5},{"F","D","C","B","A-","A","A+"}))</f>
        <v>F</v>
      </c>
      <c r="AO197" s="33" t="str">
        <f>IF(AB197="0","0",LOOKUP(AB197,{0,1,2,3,"3.5",4,5},{"F","D","C","B","A-","A","A+"}))</f>
        <v>F</v>
      </c>
      <c r="AP197" s="52">
        <f t="shared" ref="AP197:AP260" si="30" xml:space="preserve"> SUM(E197+G197+K197+O197+S197+W197+AA197)</f>
        <v>0</v>
      </c>
    </row>
    <row r="198" spans="1:42" ht="20.100000000000001" customHeight="1" x14ac:dyDescent="0.25">
      <c r="A198" s="86">
        <v>2204</v>
      </c>
      <c r="B198" s="87" t="s">
        <v>487</v>
      </c>
      <c r="C198" s="62">
        <v>40</v>
      </c>
      <c r="D198" s="62">
        <v>23</v>
      </c>
      <c r="E198" s="59">
        <f t="shared" ref="E198:E261" si="31">IF(OR((C198&lt;19),(D198&lt;9)),0,SUM(C198:D198))</f>
        <v>63</v>
      </c>
      <c r="F198" s="59" t="str">
        <f>IF(E198="0","0",LOOKUP(E198,{0,33,40,50,60,70,80},{0,1,2,3,"3.5",4,5}))</f>
        <v>3.5</v>
      </c>
      <c r="G198" s="59">
        <v>64</v>
      </c>
      <c r="H198" s="59" t="str">
        <f>IF(G198="0","0",LOOKUP(G198,{0,33,40,50,60,70,80},{0,1,2,3,"3.5",4,5}))</f>
        <v>3.5</v>
      </c>
      <c r="I198" s="59">
        <v>27</v>
      </c>
      <c r="J198" s="59">
        <v>19</v>
      </c>
      <c r="K198" s="59">
        <f t="shared" ref="K198:K261" si="32">IF(OR((I198&lt;13),(J198&lt;8)),0,SUM(I198:J198))</f>
        <v>46</v>
      </c>
      <c r="L198" s="59" t="str">
        <f>IF(K198="0","0",LOOKUP(K198,{0,25,30,37,45,52,60},{0,1,2,3,"3.5",4,5}))</f>
        <v>3.5</v>
      </c>
      <c r="M198" s="71">
        <v>22</v>
      </c>
      <c r="N198" s="72">
        <v>8</v>
      </c>
      <c r="O198" s="59">
        <f t="shared" ref="O198:O261" si="33">IF(OR((M198&lt;19),(N198&lt;9)),0,SUM(M198:N198))</f>
        <v>0</v>
      </c>
      <c r="P198" s="59">
        <f>IF(O198="0","0",LOOKUP(O198,{0,33,40,50,60,70,80},{0,1,2,3,"3.5",4,5}))</f>
        <v>0</v>
      </c>
      <c r="Q198" s="62">
        <v>48</v>
      </c>
      <c r="R198" s="62">
        <v>16</v>
      </c>
      <c r="S198" s="59">
        <f t="shared" ref="S198:S261" si="34">IF(OR((Q198&lt;19),(R198&lt;9)),0,SUM(Q198:R198))</f>
        <v>64</v>
      </c>
      <c r="T198" s="59" t="str">
        <f>IF(S198="0","0",LOOKUP(S198,{0,33,40,50,60,70,80},{0,1,2,3,"3.5",4,5}))</f>
        <v>3.5</v>
      </c>
      <c r="U198" s="62">
        <v>20</v>
      </c>
      <c r="V198" s="62">
        <v>10</v>
      </c>
      <c r="W198" s="59">
        <f t="shared" ref="W198:W261" si="35">IF(OR((U198&lt;19),(V198&lt;9)),0,SUM(U198:V198))</f>
        <v>30</v>
      </c>
      <c r="X198" s="59">
        <f>IF(W198="0","0",LOOKUP(W198,{0,33,40,50,60,70,80},{0,1,2,3,"3.5",4,5}))</f>
        <v>0</v>
      </c>
      <c r="Y198" s="62">
        <v>31</v>
      </c>
      <c r="Z198" s="62">
        <v>8</v>
      </c>
      <c r="AA198" s="59">
        <f t="shared" ref="AA198:AA261" si="36">IF(OR((Y198&lt;13),(Z198&lt;8)),0,SUM(Y198:Z198))</f>
        <v>39</v>
      </c>
      <c r="AB198" s="59">
        <f>IF(AA198="0","0",LOOKUP(AA198,{0,25,30,37,45,52,60},{0,1,2,3,"3.5",4,5}))</f>
        <v>3</v>
      </c>
      <c r="AC198" s="82" t="s">
        <v>79</v>
      </c>
      <c r="AD198" s="82">
        <f>IF(ISBLANK(AB198)," ",IF(AB198="0","0",LOOKUP(AB198,{0,1,2,3,"3.5",4,5},{0,0,0,1,"1.5",2,3})))</f>
        <v>1</v>
      </c>
      <c r="AE198" s="77">
        <f t="shared" ref="AE198:AE261" si="37">IF(OR((F198=0),(H198=0),(L198=0),(P198=0),(T198=0),(X198=0)),0,SUM(F198+H198+L198+P198+T198+X198+AD198)/6)</f>
        <v>0</v>
      </c>
      <c r="AF198" s="82" t="str">
        <f t="shared" ref="AF198:AF261" si="38">IF(AE198&gt;=5,"A+",IF(AE198&gt;=4,"A",IF(AE198&gt;=3.5,"A-",IF(AE198&gt;=3,"B",IF(AE198&gt;=2,"C",IF(AE198&gt;=1,"D","F"))))))</f>
        <v>F</v>
      </c>
      <c r="AG198" s="85" t="str">
        <f t="shared" ref="AG198:AG261" si="39">IF(AF198="A+","Excellent Result",IF(AF198="A","Very Good Result",IF(AF198="A-","Good Result",IF(AF198="B","Average Result",IF(AF198="C","Bellow Average Result",IF(AF198="D","Not So Good Result","Fail"))))))</f>
        <v>Fail</v>
      </c>
      <c r="AH198" s="15"/>
      <c r="AI198" s="33" t="str">
        <f>IF(F198="0","0",LOOKUP(F198,{0,1,2,3,"3.5",4,5},{"F","D","C","B","A-","A","A+"}))</f>
        <v>A-</v>
      </c>
      <c r="AJ198" s="33" t="str">
        <f>IF(H198="0","0",LOOKUP(H198,{0,1,2,3,"3.5",4,5},{"F","D","C","B","A-","A","A+"}))</f>
        <v>A-</v>
      </c>
      <c r="AK198" s="33" t="str">
        <f>IF(L198="0","0",LOOKUP(L198,{0,1,2,3,"3.5",4,5},{"F","D","C","B","A-","A","A+"}))</f>
        <v>A-</v>
      </c>
      <c r="AL198" s="33" t="str">
        <f>IF(P198="0","0",LOOKUP(P198,{0,1,2,3,"3.5",4,5},{"F","D","C","B","A-","A","A+"}))</f>
        <v>F</v>
      </c>
      <c r="AM198" s="33" t="str">
        <f>IF(T198="0","0",LOOKUP(T198,{0,1,2,3,"3.5",4,5},{"F","D","C","B","A-","A","A+"}))</f>
        <v>A-</v>
      </c>
      <c r="AN198" s="33" t="str">
        <f>IF(X198="0","0",LOOKUP(X198,{0,1,2,3,"3.5",4,5},{"F","D","C","B","A-","A","A+"}))</f>
        <v>F</v>
      </c>
      <c r="AO198" s="33" t="str">
        <f>IF(AB198="0","0",LOOKUP(AB198,{0,1,2,3,"3.5",4,5},{"F","D","C","B","A-","A","A+"}))</f>
        <v>B</v>
      </c>
      <c r="AP198" s="52">
        <f t="shared" si="30"/>
        <v>306</v>
      </c>
    </row>
    <row r="199" spans="1:42" ht="20.100000000000001" customHeight="1" x14ac:dyDescent="0.25">
      <c r="A199" s="86">
        <v>2205</v>
      </c>
      <c r="B199" s="87" t="s">
        <v>488</v>
      </c>
      <c r="C199" s="62">
        <v>39</v>
      </c>
      <c r="D199" s="62">
        <v>18</v>
      </c>
      <c r="E199" s="59">
        <f t="shared" si="31"/>
        <v>57</v>
      </c>
      <c r="F199" s="59">
        <f>IF(E199="0","0",LOOKUP(E199,{0,33,40,50,60,70,80},{0,1,2,3,"3.5",4,5}))</f>
        <v>3</v>
      </c>
      <c r="G199" s="59">
        <v>64</v>
      </c>
      <c r="H199" s="59" t="str">
        <f>IF(G199="0","0",LOOKUP(G199,{0,33,40,50,60,70,80},{0,1,2,3,"3.5",4,5}))</f>
        <v>3.5</v>
      </c>
      <c r="I199" s="59">
        <v>21</v>
      </c>
      <c r="J199" s="59">
        <v>16</v>
      </c>
      <c r="K199" s="59">
        <f t="shared" si="32"/>
        <v>37</v>
      </c>
      <c r="L199" s="59">
        <f>IF(K199="0","0",LOOKUP(K199,{0,25,30,37,45,52,60},{0,1,2,3,"3.5",4,5}))</f>
        <v>3</v>
      </c>
      <c r="M199" s="71">
        <v>17</v>
      </c>
      <c r="N199" s="72">
        <v>11</v>
      </c>
      <c r="O199" s="59">
        <f t="shared" si="33"/>
        <v>0</v>
      </c>
      <c r="P199" s="59">
        <f>IF(O199="0","0",LOOKUP(O199,{0,33,40,50,60,70,80},{0,1,2,3,"3.5",4,5}))</f>
        <v>0</v>
      </c>
      <c r="Q199" s="62">
        <v>32</v>
      </c>
      <c r="R199" s="62">
        <v>13</v>
      </c>
      <c r="S199" s="59">
        <f t="shared" si="34"/>
        <v>45</v>
      </c>
      <c r="T199" s="59">
        <f>IF(S199="0","0",LOOKUP(S199,{0,33,40,50,60,70,80},{0,1,2,3,"3.5",4,5}))</f>
        <v>2</v>
      </c>
      <c r="U199" s="62">
        <v>20</v>
      </c>
      <c r="V199" s="62">
        <v>15</v>
      </c>
      <c r="W199" s="59">
        <f t="shared" si="35"/>
        <v>35</v>
      </c>
      <c r="X199" s="59">
        <f>IF(W199="0","0",LOOKUP(W199,{0,33,40,50,60,70,80},{0,1,2,3,"3.5",4,5}))</f>
        <v>1</v>
      </c>
      <c r="Y199" s="62">
        <v>5</v>
      </c>
      <c r="Z199" s="62">
        <v>10</v>
      </c>
      <c r="AA199" s="59">
        <f t="shared" si="36"/>
        <v>0</v>
      </c>
      <c r="AB199" s="59">
        <f>IF(AA199="0","0",LOOKUP(AA199,{0,25,30,37,45,52,60},{0,1,2,3,"3.5",4,5}))</f>
        <v>0</v>
      </c>
      <c r="AC199" s="82" t="s">
        <v>79</v>
      </c>
      <c r="AD199" s="82">
        <f>IF(ISBLANK(AB199)," ",IF(AB199="0","0",LOOKUP(AB199,{0,1,2,3,"3.5",4,5},{0,0,0,1,"1.5",2,3})))</f>
        <v>0</v>
      </c>
      <c r="AE199" s="77">
        <f t="shared" si="37"/>
        <v>0</v>
      </c>
      <c r="AF199" s="82" t="str">
        <f t="shared" si="38"/>
        <v>F</v>
      </c>
      <c r="AG199" s="85" t="str">
        <f t="shared" si="39"/>
        <v>Fail</v>
      </c>
      <c r="AH199" s="15"/>
      <c r="AI199" s="33" t="str">
        <f>IF(F199="0","0",LOOKUP(F199,{0,1,2,3,"3.5",4,5},{"F","D","C","B","A-","A","A+"}))</f>
        <v>B</v>
      </c>
      <c r="AJ199" s="33" t="str">
        <f>IF(H199="0","0",LOOKUP(H199,{0,1,2,3,"3.5",4,5},{"F","D","C","B","A-","A","A+"}))</f>
        <v>A-</v>
      </c>
      <c r="AK199" s="33" t="str">
        <f>IF(L199="0","0",LOOKUP(L199,{0,1,2,3,"3.5",4,5},{"F","D","C","B","A-","A","A+"}))</f>
        <v>B</v>
      </c>
      <c r="AL199" s="33" t="str">
        <f>IF(P199="0","0",LOOKUP(P199,{0,1,2,3,"3.5",4,5},{"F","D","C","B","A-","A","A+"}))</f>
        <v>F</v>
      </c>
      <c r="AM199" s="33" t="str">
        <f>IF(T199="0","0",LOOKUP(T199,{0,1,2,3,"3.5",4,5},{"F","D","C","B","A-","A","A+"}))</f>
        <v>C</v>
      </c>
      <c r="AN199" s="33" t="str">
        <f>IF(X199="0","0",LOOKUP(X199,{0,1,2,3,"3.5",4,5},{"F","D","C","B","A-","A","A+"}))</f>
        <v>D</v>
      </c>
      <c r="AO199" s="33" t="str">
        <f>IF(AB199="0","0",LOOKUP(AB199,{0,1,2,3,"3.5",4,5},{"F","D","C","B","A-","A","A+"}))</f>
        <v>F</v>
      </c>
      <c r="AP199" s="52">
        <f t="shared" si="30"/>
        <v>238</v>
      </c>
    </row>
    <row r="200" spans="1:42" ht="20.100000000000001" customHeight="1" x14ac:dyDescent="0.25">
      <c r="A200" s="86">
        <v>2206</v>
      </c>
      <c r="B200" s="87" t="s">
        <v>489</v>
      </c>
      <c r="C200" s="62">
        <v>27</v>
      </c>
      <c r="D200" s="62">
        <v>24</v>
      </c>
      <c r="E200" s="59">
        <f t="shared" si="31"/>
        <v>51</v>
      </c>
      <c r="F200" s="59">
        <f>IF(E200="0","0",LOOKUP(E200,{0,33,40,50,60,70,80},{0,1,2,3,"3.5",4,5}))</f>
        <v>3</v>
      </c>
      <c r="G200" s="59">
        <v>48</v>
      </c>
      <c r="H200" s="59">
        <f>IF(G200="0","0",LOOKUP(G200,{0,33,40,50,60,70,80},{0,1,2,3,"3.5",4,5}))</f>
        <v>2</v>
      </c>
      <c r="I200" s="59">
        <v>22</v>
      </c>
      <c r="J200" s="59">
        <v>14</v>
      </c>
      <c r="K200" s="59">
        <f t="shared" si="32"/>
        <v>36</v>
      </c>
      <c r="L200" s="59">
        <f>IF(K200="0","0",LOOKUP(K200,{0,25,30,37,45,52,60},{0,1,2,3,"3.5",4,5}))</f>
        <v>2</v>
      </c>
      <c r="M200" s="71">
        <v>11</v>
      </c>
      <c r="N200" s="72">
        <v>13</v>
      </c>
      <c r="O200" s="59">
        <f t="shared" si="33"/>
        <v>0</v>
      </c>
      <c r="P200" s="59">
        <f>IF(O200="0","0",LOOKUP(O200,{0,33,40,50,60,70,80},{0,1,2,3,"3.5",4,5}))</f>
        <v>0</v>
      </c>
      <c r="Q200" s="62">
        <v>16</v>
      </c>
      <c r="R200" s="62">
        <v>18</v>
      </c>
      <c r="S200" s="59">
        <f t="shared" si="34"/>
        <v>0</v>
      </c>
      <c r="T200" s="59">
        <f>IF(S200="0","0",LOOKUP(S200,{0,33,40,50,60,70,80},{0,1,2,3,"3.5",4,5}))</f>
        <v>0</v>
      </c>
      <c r="U200" s="62">
        <v>14</v>
      </c>
      <c r="V200" s="62">
        <v>14</v>
      </c>
      <c r="W200" s="59">
        <f t="shared" si="35"/>
        <v>0</v>
      </c>
      <c r="X200" s="59">
        <f>IF(W200="0","0",LOOKUP(W200,{0,33,40,50,60,70,80},{0,1,2,3,"3.5",4,5}))</f>
        <v>0</v>
      </c>
      <c r="Y200" s="62">
        <v>14</v>
      </c>
      <c r="Z200" s="62">
        <v>9</v>
      </c>
      <c r="AA200" s="59">
        <f t="shared" si="36"/>
        <v>23</v>
      </c>
      <c r="AB200" s="59">
        <f>IF(AA200="0","0",LOOKUP(AA200,{0,25,30,37,45,52,60},{0,1,2,3,"3.5",4,5}))</f>
        <v>0</v>
      </c>
      <c r="AC200" s="82" t="s">
        <v>79</v>
      </c>
      <c r="AD200" s="82">
        <f>IF(ISBLANK(AB200)," ",IF(AB200="0","0",LOOKUP(AB200,{0,1,2,3,"3.5",4,5},{0,0,0,1,"1.5",2,3})))</f>
        <v>0</v>
      </c>
      <c r="AE200" s="77">
        <f t="shared" si="37"/>
        <v>0</v>
      </c>
      <c r="AF200" s="82" t="str">
        <f t="shared" si="38"/>
        <v>F</v>
      </c>
      <c r="AG200" s="85" t="str">
        <f t="shared" si="39"/>
        <v>Fail</v>
      </c>
      <c r="AH200" s="15"/>
      <c r="AI200" s="33" t="str">
        <f>IF(F200="0","0",LOOKUP(F200,{0,1,2,3,"3.5",4,5},{"F","D","C","B","A-","A","A+"}))</f>
        <v>B</v>
      </c>
      <c r="AJ200" s="33" t="str">
        <f>IF(H200="0","0",LOOKUP(H200,{0,1,2,3,"3.5",4,5},{"F","D","C","B","A-","A","A+"}))</f>
        <v>C</v>
      </c>
      <c r="AK200" s="33" t="str">
        <f>IF(L200="0","0",LOOKUP(L200,{0,1,2,3,"3.5",4,5},{"F","D","C","B","A-","A","A+"}))</f>
        <v>C</v>
      </c>
      <c r="AL200" s="33" t="str">
        <f>IF(P200="0","0",LOOKUP(P200,{0,1,2,3,"3.5",4,5},{"F","D","C","B","A-","A","A+"}))</f>
        <v>F</v>
      </c>
      <c r="AM200" s="33" t="str">
        <f>IF(T200="0","0",LOOKUP(T200,{0,1,2,3,"3.5",4,5},{"F","D","C","B","A-","A","A+"}))</f>
        <v>F</v>
      </c>
      <c r="AN200" s="33" t="str">
        <f>IF(X200="0","0",LOOKUP(X200,{0,1,2,3,"3.5",4,5},{"F","D","C","B","A-","A","A+"}))</f>
        <v>F</v>
      </c>
      <c r="AO200" s="33" t="str">
        <f>IF(AB200="0","0",LOOKUP(AB200,{0,1,2,3,"3.5",4,5},{"F","D","C","B","A-","A","A+"}))</f>
        <v>F</v>
      </c>
      <c r="AP200" s="52">
        <f t="shared" si="30"/>
        <v>158</v>
      </c>
    </row>
    <row r="201" spans="1:42" ht="20.100000000000001" customHeight="1" x14ac:dyDescent="0.25">
      <c r="A201" s="86">
        <v>2207</v>
      </c>
      <c r="B201" s="87" t="s">
        <v>490</v>
      </c>
      <c r="C201" s="62">
        <v>37</v>
      </c>
      <c r="D201" s="62">
        <v>23</v>
      </c>
      <c r="E201" s="59">
        <f t="shared" si="31"/>
        <v>60</v>
      </c>
      <c r="F201" s="59" t="str">
        <f>IF(E201="0","0",LOOKUP(E201,{0,33,40,50,60,70,80},{0,1,2,3,"3.5",4,5}))</f>
        <v>3.5</v>
      </c>
      <c r="G201" s="59">
        <v>53</v>
      </c>
      <c r="H201" s="59">
        <f>IF(G201="0","0",LOOKUP(G201,{0,33,40,50,60,70,80},{0,1,2,3,"3.5",4,5}))</f>
        <v>3</v>
      </c>
      <c r="I201" s="65">
        <v>17</v>
      </c>
      <c r="J201" s="59">
        <v>16</v>
      </c>
      <c r="K201" s="59">
        <f t="shared" si="32"/>
        <v>33</v>
      </c>
      <c r="L201" s="59">
        <f>IF(K201="0","0",LOOKUP(K201,{0,25,30,37,45,52,60},{0,1,2,3,"3.5",4,5}))</f>
        <v>2</v>
      </c>
      <c r="M201" s="72">
        <v>19</v>
      </c>
      <c r="N201" s="72">
        <v>10</v>
      </c>
      <c r="O201" s="59">
        <f t="shared" si="33"/>
        <v>29</v>
      </c>
      <c r="P201" s="59">
        <f>IF(O201="0","0",LOOKUP(O201,{0,33,40,50,60,70,80},{0,1,2,3,"3.5",4,5}))</f>
        <v>0</v>
      </c>
      <c r="Q201" s="62">
        <v>34</v>
      </c>
      <c r="R201" s="62">
        <v>23</v>
      </c>
      <c r="S201" s="59">
        <f t="shared" si="34"/>
        <v>57</v>
      </c>
      <c r="T201" s="59">
        <f>IF(S201="0","0",LOOKUP(S201,{0,33,40,50,60,70,80},{0,1,2,3,"3.5",4,5}))</f>
        <v>3</v>
      </c>
      <c r="U201" s="62">
        <v>16</v>
      </c>
      <c r="V201" s="62">
        <v>19</v>
      </c>
      <c r="W201" s="59">
        <f t="shared" si="35"/>
        <v>0</v>
      </c>
      <c r="X201" s="59">
        <f>IF(W201="0","0",LOOKUP(W201,{0,33,40,50,60,70,80},{0,1,2,3,"3.5",4,5}))</f>
        <v>0</v>
      </c>
      <c r="Y201" s="62">
        <v>17</v>
      </c>
      <c r="Z201" s="62">
        <v>13</v>
      </c>
      <c r="AA201" s="59">
        <f t="shared" si="36"/>
        <v>30</v>
      </c>
      <c r="AB201" s="59">
        <f>IF(AA201="0","0",LOOKUP(AA201,{0,25,30,37,45,52,60},{0,1,2,3,"3.5",4,5}))</f>
        <v>2</v>
      </c>
      <c r="AC201" s="82" t="s">
        <v>79</v>
      </c>
      <c r="AD201" s="82">
        <f>IF(ISBLANK(AB201)," ",IF(AB201="0","0",LOOKUP(AB201,{0,1,2,3,"3.5",4,5},{0,0,0,1,"1.5",2,3})))</f>
        <v>0</v>
      </c>
      <c r="AE201" s="77">
        <f t="shared" si="37"/>
        <v>0</v>
      </c>
      <c r="AF201" s="82" t="str">
        <f t="shared" si="38"/>
        <v>F</v>
      </c>
      <c r="AG201" s="85" t="str">
        <f t="shared" si="39"/>
        <v>Fail</v>
      </c>
      <c r="AH201" s="15"/>
      <c r="AI201" s="33" t="str">
        <f>IF(F201="0","0",LOOKUP(F201,{0,1,2,3,"3.5",4,5},{"F","D","C","B","A-","A","A+"}))</f>
        <v>A-</v>
      </c>
      <c r="AJ201" s="33" t="str">
        <f>IF(H201="0","0",LOOKUP(H201,{0,1,2,3,"3.5",4,5},{"F","D","C","B","A-","A","A+"}))</f>
        <v>B</v>
      </c>
      <c r="AK201" s="33" t="str">
        <f>IF(L201="0","0",LOOKUP(L201,{0,1,2,3,"3.5",4,5},{"F","D","C","B","A-","A","A+"}))</f>
        <v>C</v>
      </c>
      <c r="AL201" s="33" t="str">
        <f>IF(P201="0","0",LOOKUP(P201,{0,1,2,3,"3.5",4,5},{"F","D","C","B","A-","A","A+"}))</f>
        <v>F</v>
      </c>
      <c r="AM201" s="33" t="str">
        <f>IF(T201="0","0",LOOKUP(T201,{0,1,2,3,"3.5",4,5},{"F","D","C","B","A-","A","A+"}))</f>
        <v>B</v>
      </c>
      <c r="AN201" s="33" t="str">
        <f>IF(X201="0","0",LOOKUP(X201,{0,1,2,3,"3.5",4,5},{"F","D","C","B","A-","A","A+"}))</f>
        <v>F</v>
      </c>
      <c r="AO201" s="33" t="str">
        <f>IF(AB201="0","0",LOOKUP(AB201,{0,1,2,3,"3.5",4,5},{"F","D","C","B","A-","A","A+"}))</f>
        <v>C</v>
      </c>
      <c r="AP201" s="52">
        <f t="shared" si="30"/>
        <v>262</v>
      </c>
    </row>
    <row r="202" spans="1:42" ht="20.100000000000001" customHeight="1" x14ac:dyDescent="0.25">
      <c r="A202" s="86">
        <v>2208</v>
      </c>
      <c r="B202" s="87" t="s">
        <v>491</v>
      </c>
      <c r="C202" s="62">
        <v>40</v>
      </c>
      <c r="D202" s="62">
        <v>24</v>
      </c>
      <c r="E202" s="59">
        <f t="shared" si="31"/>
        <v>64</v>
      </c>
      <c r="F202" s="59" t="str">
        <f>IF(E202="0","0",LOOKUP(E202,{0,33,40,50,60,70,80},{0,1,2,3,"3.5",4,5}))</f>
        <v>3.5</v>
      </c>
      <c r="G202" s="59"/>
      <c r="H202" s="59">
        <f>IF(G202="0","0",LOOKUP(G202,{0,33,40,50,60,70,80},{0,1,2,3,"3.5",4,5}))</f>
        <v>0</v>
      </c>
      <c r="I202" s="65">
        <v>19</v>
      </c>
      <c r="J202" s="59">
        <v>17</v>
      </c>
      <c r="K202" s="59">
        <f t="shared" si="32"/>
        <v>36</v>
      </c>
      <c r="L202" s="59">
        <f>IF(K202="0","0",LOOKUP(K202,{0,25,30,37,45,52,60},{0,1,2,3,"3.5",4,5}))</f>
        <v>2</v>
      </c>
      <c r="M202" s="71">
        <v>10</v>
      </c>
      <c r="N202" s="72">
        <v>16</v>
      </c>
      <c r="O202" s="59">
        <f t="shared" si="33"/>
        <v>0</v>
      </c>
      <c r="P202" s="59">
        <f>IF(O202="0","0",LOOKUP(O202,{0,33,40,50,60,70,80},{0,1,2,3,"3.5",4,5}))</f>
        <v>0</v>
      </c>
      <c r="Q202" s="62">
        <v>30</v>
      </c>
      <c r="R202" s="62">
        <v>19</v>
      </c>
      <c r="S202" s="59">
        <f t="shared" si="34"/>
        <v>49</v>
      </c>
      <c r="T202" s="59">
        <f>IF(S202="0","0",LOOKUP(S202,{0,33,40,50,60,70,80},{0,1,2,3,"3.5",4,5}))</f>
        <v>2</v>
      </c>
      <c r="U202" s="62">
        <v>27</v>
      </c>
      <c r="V202" s="62">
        <v>16</v>
      </c>
      <c r="W202" s="59">
        <f t="shared" si="35"/>
        <v>43</v>
      </c>
      <c r="X202" s="59">
        <f>IF(W202="0","0",LOOKUP(W202,{0,33,40,50,60,70,80},{0,1,2,3,"3.5",4,5}))</f>
        <v>2</v>
      </c>
      <c r="Y202" s="62">
        <v>23</v>
      </c>
      <c r="Z202" s="62">
        <v>7</v>
      </c>
      <c r="AA202" s="59">
        <f t="shared" si="36"/>
        <v>0</v>
      </c>
      <c r="AB202" s="59">
        <f>IF(AA202="0","0",LOOKUP(AA202,{0,25,30,37,45,52,60},{0,1,2,3,"3.5",4,5}))</f>
        <v>0</v>
      </c>
      <c r="AC202" s="82" t="s">
        <v>79</v>
      </c>
      <c r="AD202" s="82">
        <f>IF(ISBLANK(AB202)," ",IF(AB202="0","0",LOOKUP(AB202,{0,1,2,3,"3.5",4,5},{0,0,0,1,"1.5",2,3})))</f>
        <v>0</v>
      </c>
      <c r="AE202" s="77">
        <f t="shared" si="37"/>
        <v>0</v>
      </c>
      <c r="AF202" s="82" t="str">
        <f t="shared" si="38"/>
        <v>F</v>
      </c>
      <c r="AG202" s="85" t="str">
        <f t="shared" si="39"/>
        <v>Fail</v>
      </c>
      <c r="AH202" s="15"/>
      <c r="AI202" s="33" t="str">
        <f>IF(F202="0","0",LOOKUP(F202,{0,1,2,3,"3.5",4,5},{"F","D","C","B","A-","A","A+"}))</f>
        <v>A-</v>
      </c>
      <c r="AJ202" s="33" t="str">
        <f>IF(H202="0","0",LOOKUP(H202,{0,1,2,3,"3.5",4,5},{"F","D","C","B","A-","A","A+"}))</f>
        <v>F</v>
      </c>
      <c r="AK202" s="33" t="str">
        <f>IF(L202="0","0",LOOKUP(L202,{0,1,2,3,"3.5",4,5},{"F","D","C","B","A-","A","A+"}))</f>
        <v>C</v>
      </c>
      <c r="AL202" s="33" t="str">
        <f>IF(P202="0","0",LOOKUP(P202,{0,1,2,3,"3.5",4,5},{"F","D","C","B","A-","A","A+"}))</f>
        <v>F</v>
      </c>
      <c r="AM202" s="33" t="str">
        <f>IF(T202="0","0",LOOKUP(T202,{0,1,2,3,"3.5",4,5},{"F","D","C","B","A-","A","A+"}))</f>
        <v>C</v>
      </c>
      <c r="AN202" s="33" t="str">
        <f>IF(X202="0","0",LOOKUP(X202,{0,1,2,3,"3.5",4,5},{"F","D","C","B","A-","A","A+"}))</f>
        <v>C</v>
      </c>
      <c r="AO202" s="33" t="str">
        <f>IF(AB202="0","0",LOOKUP(AB202,{0,1,2,3,"3.5",4,5},{"F","D","C","B","A-","A","A+"}))</f>
        <v>F</v>
      </c>
      <c r="AP202" s="52">
        <f t="shared" si="30"/>
        <v>192</v>
      </c>
    </row>
    <row r="203" spans="1:42" ht="20.100000000000001" customHeight="1" x14ac:dyDescent="0.25">
      <c r="A203" s="86">
        <v>2209</v>
      </c>
      <c r="B203" s="87" t="s">
        <v>492</v>
      </c>
      <c r="C203" s="62">
        <v>43</v>
      </c>
      <c r="D203" s="62">
        <v>24</v>
      </c>
      <c r="E203" s="59">
        <f t="shared" si="31"/>
        <v>67</v>
      </c>
      <c r="F203" s="59" t="str">
        <f>IF(E203="0","0",LOOKUP(E203,{0,33,40,50,60,70,80},{0,1,2,3,"3.5",4,5}))</f>
        <v>3.5</v>
      </c>
      <c r="G203" s="59">
        <v>63</v>
      </c>
      <c r="H203" s="59" t="str">
        <f>IF(G203="0","0",LOOKUP(G203,{0,33,40,50,60,70,80},{0,1,2,3,"3.5",4,5}))</f>
        <v>3.5</v>
      </c>
      <c r="I203" s="65">
        <v>19</v>
      </c>
      <c r="J203" s="59">
        <v>17</v>
      </c>
      <c r="K203" s="59">
        <f t="shared" si="32"/>
        <v>36</v>
      </c>
      <c r="L203" s="59">
        <f>IF(K203="0","0",LOOKUP(K203,{0,25,30,37,45,52,60},{0,1,2,3,"3.5",4,5}))</f>
        <v>2</v>
      </c>
      <c r="M203" s="71">
        <v>16</v>
      </c>
      <c r="N203" s="72">
        <v>11</v>
      </c>
      <c r="O203" s="59">
        <f t="shared" si="33"/>
        <v>0</v>
      </c>
      <c r="P203" s="59">
        <f>IF(O203="0","0",LOOKUP(O203,{0,33,40,50,60,70,80},{0,1,2,3,"3.5",4,5}))</f>
        <v>0</v>
      </c>
      <c r="Q203" s="62">
        <v>0</v>
      </c>
      <c r="R203" s="62">
        <v>0</v>
      </c>
      <c r="S203" s="59">
        <f t="shared" si="34"/>
        <v>0</v>
      </c>
      <c r="T203" s="59">
        <f>IF(S203="0","0",LOOKUP(S203,{0,33,40,50,60,70,80},{0,1,2,3,"3.5",4,5}))</f>
        <v>0</v>
      </c>
      <c r="U203" s="62">
        <v>0</v>
      </c>
      <c r="V203" s="62">
        <v>0</v>
      </c>
      <c r="W203" s="59">
        <f t="shared" si="35"/>
        <v>0</v>
      </c>
      <c r="X203" s="59">
        <f>IF(W203="0","0",LOOKUP(W203,{0,33,40,50,60,70,80},{0,1,2,3,"3.5",4,5}))</f>
        <v>0</v>
      </c>
      <c r="Y203" s="62">
        <v>0</v>
      </c>
      <c r="Z203" s="62">
        <v>0</v>
      </c>
      <c r="AA203" s="59">
        <f t="shared" si="36"/>
        <v>0</v>
      </c>
      <c r="AB203" s="59">
        <f>IF(AA203="0","0",LOOKUP(AA203,{0,25,30,37,45,52,60},{0,1,2,3,"3.5",4,5}))</f>
        <v>0</v>
      </c>
      <c r="AC203" s="82" t="s">
        <v>79</v>
      </c>
      <c r="AD203" s="82">
        <f>IF(ISBLANK(AB203)," ",IF(AB203="0","0",LOOKUP(AB203,{0,1,2,3,"3.5",4,5},{0,0,0,1,"1.5",2,3})))</f>
        <v>0</v>
      </c>
      <c r="AE203" s="77">
        <f t="shared" si="37"/>
        <v>0</v>
      </c>
      <c r="AF203" s="82" t="str">
        <f t="shared" si="38"/>
        <v>F</v>
      </c>
      <c r="AG203" s="85" t="str">
        <f t="shared" si="39"/>
        <v>Fail</v>
      </c>
      <c r="AH203" s="15"/>
      <c r="AI203" s="33" t="str">
        <f>IF(F203="0","0",LOOKUP(F203,{0,1,2,3,"3.5",4,5},{"F","D","C","B","A-","A","A+"}))</f>
        <v>A-</v>
      </c>
      <c r="AJ203" s="33" t="str">
        <f>IF(H203="0","0",LOOKUP(H203,{0,1,2,3,"3.5",4,5},{"F","D","C","B","A-","A","A+"}))</f>
        <v>A-</v>
      </c>
      <c r="AK203" s="33" t="str">
        <f>IF(L203="0","0",LOOKUP(L203,{0,1,2,3,"3.5",4,5},{"F","D","C","B","A-","A","A+"}))</f>
        <v>C</v>
      </c>
      <c r="AL203" s="33" t="str">
        <f>IF(P203="0","0",LOOKUP(P203,{0,1,2,3,"3.5",4,5},{"F","D","C","B","A-","A","A+"}))</f>
        <v>F</v>
      </c>
      <c r="AM203" s="33" t="str">
        <f>IF(T203="0","0",LOOKUP(T203,{0,1,2,3,"3.5",4,5},{"F","D","C","B","A-","A","A+"}))</f>
        <v>F</v>
      </c>
      <c r="AN203" s="33" t="str">
        <f>IF(X203="0","0",LOOKUP(X203,{0,1,2,3,"3.5",4,5},{"F","D","C","B","A-","A","A+"}))</f>
        <v>F</v>
      </c>
      <c r="AO203" s="33" t="str">
        <f>IF(AB203="0","0",LOOKUP(AB203,{0,1,2,3,"3.5",4,5},{"F","D","C","B","A-","A","A+"}))</f>
        <v>F</v>
      </c>
      <c r="AP203" s="52">
        <f t="shared" si="30"/>
        <v>166</v>
      </c>
    </row>
    <row r="204" spans="1:42" ht="20.100000000000001" customHeight="1" x14ac:dyDescent="0.25">
      <c r="A204" s="86">
        <v>2210</v>
      </c>
      <c r="B204" s="87" t="s">
        <v>493</v>
      </c>
      <c r="C204" s="62">
        <v>47</v>
      </c>
      <c r="D204" s="62">
        <v>25</v>
      </c>
      <c r="E204" s="59">
        <f t="shared" si="31"/>
        <v>72</v>
      </c>
      <c r="F204" s="59">
        <f>IF(E204="0","0",LOOKUP(E204,{0,33,40,50,60,70,80},{0,1,2,3,"3.5",4,5}))</f>
        <v>4</v>
      </c>
      <c r="G204" s="59">
        <v>67</v>
      </c>
      <c r="H204" s="59" t="str">
        <f>IF(G204="0","0",LOOKUP(G204,{0,33,40,50,60,70,80},{0,1,2,3,"3.5",4,5}))</f>
        <v>3.5</v>
      </c>
      <c r="I204" s="65">
        <v>32</v>
      </c>
      <c r="J204" s="59">
        <v>15</v>
      </c>
      <c r="K204" s="59">
        <f t="shared" si="32"/>
        <v>47</v>
      </c>
      <c r="L204" s="59" t="str">
        <f>IF(K204="0","0",LOOKUP(K204,{0,25,30,37,45,52,60},{0,1,2,3,"3.5",4,5}))</f>
        <v>3.5</v>
      </c>
      <c r="M204" s="65">
        <v>35</v>
      </c>
      <c r="N204" s="59">
        <v>22</v>
      </c>
      <c r="O204" s="59">
        <f t="shared" si="33"/>
        <v>57</v>
      </c>
      <c r="P204" s="59">
        <f>IF(O204="0","0",LOOKUP(O204,{0,33,40,50,60,70,80},{0,1,2,3,"3.5",4,5}))</f>
        <v>3</v>
      </c>
      <c r="Q204" s="62">
        <v>52</v>
      </c>
      <c r="R204" s="62">
        <v>21</v>
      </c>
      <c r="S204" s="59">
        <f t="shared" si="34"/>
        <v>73</v>
      </c>
      <c r="T204" s="59">
        <f>IF(S204="0","0",LOOKUP(S204,{0,33,40,50,60,70,80},{0,1,2,3,"3.5",4,5}))</f>
        <v>4</v>
      </c>
      <c r="U204" s="62">
        <v>45</v>
      </c>
      <c r="V204" s="62">
        <v>24</v>
      </c>
      <c r="W204" s="59">
        <f t="shared" si="35"/>
        <v>69</v>
      </c>
      <c r="X204" s="59" t="str">
        <f>IF(W204="0","0",LOOKUP(W204,{0,33,40,50,60,70,80},{0,1,2,3,"3.5",4,5}))</f>
        <v>3.5</v>
      </c>
      <c r="Y204" s="62">
        <v>36</v>
      </c>
      <c r="Z204" s="62">
        <v>17</v>
      </c>
      <c r="AA204" s="59">
        <f t="shared" si="36"/>
        <v>53</v>
      </c>
      <c r="AB204" s="59">
        <f>IF(AA204="0","0",LOOKUP(AA204,{0,25,30,37,45,52,60},{0,1,2,3,"3.5",4,5}))</f>
        <v>4</v>
      </c>
      <c r="AC204" s="82" t="s">
        <v>79</v>
      </c>
      <c r="AD204" s="82">
        <f>IF(ISBLANK(AB204)," ",IF(AB204="0","0",LOOKUP(AB204,{0,1,2,3,"3.5",4,5},{0,0,0,1,"1.5",2,3})))</f>
        <v>2</v>
      </c>
      <c r="AE204" s="77">
        <f t="shared" si="37"/>
        <v>3.9166666666666665</v>
      </c>
      <c r="AF204" s="82" t="str">
        <f t="shared" si="38"/>
        <v>A-</v>
      </c>
      <c r="AG204" s="85" t="str">
        <f t="shared" si="39"/>
        <v>Good Result</v>
      </c>
      <c r="AH204" s="15"/>
      <c r="AI204" s="33" t="str">
        <f>IF(F204="0","0",LOOKUP(F204,{0,1,2,3,"3.5",4,5},{"F","D","C","B","A-","A","A+"}))</f>
        <v>A</v>
      </c>
      <c r="AJ204" s="33" t="str">
        <f>IF(H204="0","0",LOOKUP(H204,{0,1,2,3,"3.5",4,5},{"F","D","C","B","A-","A","A+"}))</f>
        <v>A-</v>
      </c>
      <c r="AK204" s="33" t="str">
        <f>IF(L204="0","0",LOOKUP(L204,{0,1,2,3,"3.5",4,5},{"F","D","C","B","A-","A","A+"}))</f>
        <v>A-</v>
      </c>
      <c r="AL204" s="33" t="str">
        <f>IF(P204="0","0",LOOKUP(P204,{0,1,2,3,"3.5",4,5},{"F","D","C","B","A-","A","A+"}))</f>
        <v>B</v>
      </c>
      <c r="AM204" s="33" t="str">
        <f>IF(T204="0","0",LOOKUP(T204,{0,1,2,3,"3.5",4,5},{"F","D","C","B","A-","A","A+"}))</f>
        <v>A</v>
      </c>
      <c r="AN204" s="33" t="str">
        <f>IF(X204="0","0",LOOKUP(X204,{0,1,2,3,"3.5",4,5},{"F","D","C","B","A-","A","A+"}))</f>
        <v>A-</v>
      </c>
      <c r="AO204" s="33" t="str">
        <f>IF(AB204="0","0",LOOKUP(AB204,{0,1,2,3,"3.5",4,5},{"F","D","C","B","A-","A","A+"}))</f>
        <v>A</v>
      </c>
      <c r="AP204" s="52">
        <f t="shared" si="30"/>
        <v>438</v>
      </c>
    </row>
    <row r="205" spans="1:42" ht="20.100000000000001" customHeight="1" x14ac:dyDescent="0.25">
      <c r="A205" s="86">
        <v>2211</v>
      </c>
      <c r="B205" s="87" t="s">
        <v>494</v>
      </c>
      <c r="C205" s="62">
        <v>41</v>
      </c>
      <c r="D205" s="62">
        <v>17</v>
      </c>
      <c r="E205" s="59">
        <f t="shared" si="31"/>
        <v>58</v>
      </c>
      <c r="F205" s="59">
        <f>IF(E205="0","0",LOOKUP(E205,{0,33,40,50,60,70,80},{0,1,2,3,"3.5",4,5}))</f>
        <v>3</v>
      </c>
      <c r="G205" s="59">
        <v>65</v>
      </c>
      <c r="H205" s="59" t="str">
        <f>IF(G205="0","0",LOOKUP(G205,{0,33,40,50,60,70,80},{0,1,2,3,"3.5",4,5}))</f>
        <v>3.5</v>
      </c>
      <c r="I205" s="65">
        <v>24</v>
      </c>
      <c r="J205" s="59">
        <v>8</v>
      </c>
      <c r="K205" s="59">
        <f t="shared" si="32"/>
        <v>32</v>
      </c>
      <c r="L205" s="59">
        <f>IF(K205="0","0",LOOKUP(K205,{0,25,30,37,45,52,60},{0,1,2,3,"3.5",4,5}))</f>
        <v>2</v>
      </c>
      <c r="M205" s="65">
        <v>25</v>
      </c>
      <c r="N205" s="59">
        <v>11</v>
      </c>
      <c r="O205" s="59">
        <f t="shared" si="33"/>
        <v>36</v>
      </c>
      <c r="P205" s="59">
        <f>IF(O205="0","0",LOOKUP(O205,{0,33,40,50,60,70,80},{0,1,2,3,"3.5",4,5}))</f>
        <v>1</v>
      </c>
      <c r="Q205" s="62">
        <v>47</v>
      </c>
      <c r="R205" s="62">
        <v>15</v>
      </c>
      <c r="S205" s="59">
        <f t="shared" si="34"/>
        <v>62</v>
      </c>
      <c r="T205" s="59" t="str">
        <f>IF(S205="0","0",LOOKUP(S205,{0,33,40,50,60,70,80},{0,1,2,3,"3.5",4,5}))</f>
        <v>3.5</v>
      </c>
      <c r="U205" s="62">
        <v>34</v>
      </c>
      <c r="V205" s="62">
        <v>13</v>
      </c>
      <c r="W205" s="59">
        <f t="shared" si="35"/>
        <v>47</v>
      </c>
      <c r="X205" s="59">
        <f>IF(W205="0","0",LOOKUP(W205,{0,33,40,50,60,70,80},{0,1,2,3,"3.5",4,5}))</f>
        <v>2</v>
      </c>
      <c r="Y205" s="62">
        <v>28</v>
      </c>
      <c r="Z205" s="62">
        <v>14</v>
      </c>
      <c r="AA205" s="59">
        <f t="shared" si="36"/>
        <v>42</v>
      </c>
      <c r="AB205" s="59">
        <f>IF(AA205="0","0",LOOKUP(AA205,{0,25,30,37,45,52,60},{0,1,2,3,"3.5",4,5}))</f>
        <v>3</v>
      </c>
      <c r="AC205" s="82" t="s">
        <v>79</v>
      </c>
      <c r="AD205" s="82">
        <f>IF(ISBLANK(AB205)," ",IF(AB205="0","0",LOOKUP(AB205,{0,1,2,3,"3.5",4,5},{0,0,0,1,"1.5",2,3})))</f>
        <v>1</v>
      </c>
      <c r="AE205" s="77">
        <f t="shared" si="37"/>
        <v>2.6666666666666665</v>
      </c>
      <c r="AF205" s="82" t="str">
        <f t="shared" si="38"/>
        <v>C</v>
      </c>
      <c r="AG205" s="85" t="str">
        <f t="shared" si="39"/>
        <v>Bellow Average Result</v>
      </c>
      <c r="AH205" s="15"/>
      <c r="AI205" s="33" t="str">
        <f>IF(F205="0","0",LOOKUP(F205,{0,1,2,3,"3.5",4,5},{"F","D","C","B","A-","A","A+"}))</f>
        <v>B</v>
      </c>
      <c r="AJ205" s="33" t="str">
        <f>IF(H205="0","0",LOOKUP(H205,{0,1,2,3,"3.5",4,5},{"F","D","C","B","A-","A","A+"}))</f>
        <v>A-</v>
      </c>
      <c r="AK205" s="33" t="str">
        <f>IF(L205="0","0",LOOKUP(L205,{0,1,2,3,"3.5",4,5},{"F","D","C","B","A-","A","A+"}))</f>
        <v>C</v>
      </c>
      <c r="AL205" s="33" t="str">
        <f>IF(P205="0","0",LOOKUP(P205,{0,1,2,3,"3.5",4,5},{"F","D","C","B","A-","A","A+"}))</f>
        <v>D</v>
      </c>
      <c r="AM205" s="33" t="str">
        <f>IF(T205="0","0",LOOKUP(T205,{0,1,2,3,"3.5",4,5},{"F","D","C","B","A-","A","A+"}))</f>
        <v>A-</v>
      </c>
      <c r="AN205" s="33" t="str">
        <f>IF(X205="0","0",LOOKUP(X205,{0,1,2,3,"3.5",4,5},{"F","D","C","B","A-","A","A+"}))</f>
        <v>C</v>
      </c>
      <c r="AO205" s="33" t="str">
        <f>IF(AB205="0","0",LOOKUP(AB205,{0,1,2,3,"3.5",4,5},{"F","D","C","B","A-","A","A+"}))</f>
        <v>B</v>
      </c>
      <c r="AP205" s="52">
        <f t="shared" si="30"/>
        <v>342</v>
      </c>
    </row>
    <row r="206" spans="1:42" ht="20.100000000000001" customHeight="1" x14ac:dyDescent="0.25">
      <c r="A206" s="86">
        <v>2212</v>
      </c>
      <c r="B206" s="87" t="s">
        <v>495</v>
      </c>
      <c r="C206" s="62">
        <v>40</v>
      </c>
      <c r="D206" s="62">
        <v>22</v>
      </c>
      <c r="E206" s="59">
        <f t="shared" si="31"/>
        <v>62</v>
      </c>
      <c r="F206" s="59" t="str">
        <f>IF(E206="0","0",LOOKUP(E206,{0,33,40,50,60,70,80},{0,1,2,3,"3.5",4,5}))</f>
        <v>3.5</v>
      </c>
      <c r="G206" s="59">
        <v>58</v>
      </c>
      <c r="H206" s="59">
        <f>IF(G206="0","0",LOOKUP(G206,{0,33,40,50,60,70,80},{0,1,2,3,"3.5",4,5}))</f>
        <v>3</v>
      </c>
      <c r="I206" s="65">
        <v>20</v>
      </c>
      <c r="J206" s="59">
        <v>14</v>
      </c>
      <c r="K206" s="59">
        <f t="shared" si="32"/>
        <v>34</v>
      </c>
      <c r="L206" s="59">
        <f>IF(K206="0","0",LOOKUP(K206,{0,25,30,37,45,52,60},{0,1,2,3,"3.5",4,5}))</f>
        <v>2</v>
      </c>
      <c r="M206" s="65">
        <v>24</v>
      </c>
      <c r="N206" s="59">
        <v>10</v>
      </c>
      <c r="O206" s="59">
        <f t="shared" si="33"/>
        <v>34</v>
      </c>
      <c r="P206" s="59">
        <f>IF(O206="0","0",LOOKUP(O206,{0,33,40,50,60,70,80},{0,1,2,3,"3.5",4,5}))</f>
        <v>1</v>
      </c>
      <c r="Q206" s="62">
        <v>49</v>
      </c>
      <c r="R206" s="62">
        <v>20</v>
      </c>
      <c r="S206" s="59">
        <f t="shared" si="34"/>
        <v>69</v>
      </c>
      <c r="T206" s="59" t="str">
        <f>IF(S206="0","0",LOOKUP(S206,{0,33,40,50,60,70,80},{0,1,2,3,"3.5",4,5}))</f>
        <v>3.5</v>
      </c>
      <c r="U206" s="62">
        <v>42</v>
      </c>
      <c r="V206" s="62">
        <v>25</v>
      </c>
      <c r="W206" s="59">
        <f t="shared" si="35"/>
        <v>67</v>
      </c>
      <c r="X206" s="59" t="str">
        <f>IF(W206="0","0",LOOKUP(W206,{0,33,40,50,60,70,80},{0,1,2,3,"3.5",4,5}))</f>
        <v>3.5</v>
      </c>
      <c r="Y206" s="62">
        <v>25</v>
      </c>
      <c r="Z206" s="62">
        <v>14</v>
      </c>
      <c r="AA206" s="59">
        <f t="shared" si="36"/>
        <v>39</v>
      </c>
      <c r="AB206" s="59">
        <f>IF(AA206="0","0",LOOKUP(AA206,{0,25,30,37,45,52,60},{0,1,2,3,"3.5",4,5}))</f>
        <v>3</v>
      </c>
      <c r="AC206" s="82" t="s">
        <v>79</v>
      </c>
      <c r="AD206" s="82">
        <f>IF(ISBLANK(AB206)," ",IF(AB206="0","0",LOOKUP(AB206,{0,1,2,3,"3.5",4,5},{0,0,0,1,"1.5",2,3})))</f>
        <v>1</v>
      </c>
      <c r="AE206" s="77">
        <f t="shared" si="37"/>
        <v>2.9166666666666665</v>
      </c>
      <c r="AF206" s="82" t="str">
        <f t="shared" si="38"/>
        <v>C</v>
      </c>
      <c r="AG206" s="85" t="str">
        <f t="shared" si="39"/>
        <v>Bellow Average Result</v>
      </c>
      <c r="AH206" s="15"/>
      <c r="AI206" s="33" t="str">
        <f>IF(F206="0","0",LOOKUP(F206,{0,1,2,3,"3.5",4,5},{"F","D","C","B","A-","A","A+"}))</f>
        <v>A-</v>
      </c>
      <c r="AJ206" s="33" t="str">
        <f>IF(H206="0","0",LOOKUP(H206,{0,1,2,3,"3.5",4,5},{"F","D","C","B","A-","A","A+"}))</f>
        <v>B</v>
      </c>
      <c r="AK206" s="33" t="str">
        <f>IF(L206="0","0",LOOKUP(L206,{0,1,2,3,"3.5",4,5},{"F","D","C","B","A-","A","A+"}))</f>
        <v>C</v>
      </c>
      <c r="AL206" s="33" t="str">
        <f>IF(P206="0","0",LOOKUP(P206,{0,1,2,3,"3.5",4,5},{"F","D","C","B","A-","A","A+"}))</f>
        <v>D</v>
      </c>
      <c r="AM206" s="33" t="str">
        <f>IF(T206="0","0",LOOKUP(T206,{0,1,2,3,"3.5",4,5},{"F","D","C","B","A-","A","A+"}))</f>
        <v>A-</v>
      </c>
      <c r="AN206" s="33" t="str">
        <f>IF(X206="0","0",LOOKUP(X206,{0,1,2,3,"3.5",4,5},{"F","D","C","B","A-","A","A+"}))</f>
        <v>A-</v>
      </c>
      <c r="AO206" s="33" t="str">
        <f>IF(AB206="0","0",LOOKUP(AB206,{0,1,2,3,"3.5",4,5},{"F","D","C","B","A-","A","A+"}))</f>
        <v>B</v>
      </c>
      <c r="AP206" s="52">
        <f t="shared" si="30"/>
        <v>363</v>
      </c>
    </row>
    <row r="207" spans="1:42" ht="20.100000000000001" customHeight="1" x14ac:dyDescent="0.25">
      <c r="A207" s="86">
        <v>2213</v>
      </c>
      <c r="B207" s="87" t="s">
        <v>496</v>
      </c>
      <c r="C207" s="62">
        <v>35</v>
      </c>
      <c r="D207" s="62">
        <v>14</v>
      </c>
      <c r="E207" s="59">
        <f t="shared" si="31"/>
        <v>49</v>
      </c>
      <c r="F207" s="59">
        <f>IF(E207="0","0",LOOKUP(E207,{0,33,40,50,60,70,80},{0,1,2,3,"3.5",4,5}))</f>
        <v>2</v>
      </c>
      <c r="G207" s="59">
        <v>40</v>
      </c>
      <c r="H207" s="59">
        <f>IF(G207="0","0",LOOKUP(G207,{0,33,40,50,60,70,80},{0,1,2,3,"3.5",4,5}))</f>
        <v>2</v>
      </c>
      <c r="I207" s="65">
        <v>18</v>
      </c>
      <c r="J207" s="59">
        <v>8</v>
      </c>
      <c r="K207" s="59">
        <f t="shared" si="32"/>
        <v>26</v>
      </c>
      <c r="L207" s="59">
        <f>IF(K207="0","0",LOOKUP(K207,{0,25,30,37,45,52,60},{0,1,2,3,"3.5",4,5}))</f>
        <v>1</v>
      </c>
      <c r="M207" s="65">
        <v>23</v>
      </c>
      <c r="N207" s="59">
        <v>15</v>
      </c>
      <c r="O207" s="59">
        <f t="shared" si="33"/>
        <v>38</v>
      </c>
      <c r="P207" s="59">
        <f>IF(O207="0","0",LOOKUP(O207,{0,33,40,50,60,70,80},{0,1,2,3,"3.5",4,5}))</f>
        <v>1</v>
      </c>
      <c r="Q207" s="62">
        <v>46</v>
      </c>
      <c r="R207" s="62">
        <v>14</v>
      </c>
      <c r="S207" s="59">
        <f t="shared" si="34"/>
        <v>60</v>
      </c>
      <c r="T207" s="59" t="str">
        <f>IF(S207="0","0",LOOKUP(S207,{0,33,40,50,60,70,80},{0,1,2,3,"3.5",4,5}))</f>
        <v>3.5</v>
      </c>
      <c r="U207" s="62">
        <v>37</v>
      </c>
      <c r="V207" s="62">
        <v>11</v>
      </c>
      <c r="W207" s="59">
        <f t="shared" si="35"/>
        <v>48</v>
      </c>
      <c r="X207" s="59">
        <f>IF(W207="0","0",LOOKUP(W207,{0,33,40,50,60,70,80},{0,1,2,3,"3.5",4,5}))</f>
        <v>2</v>
      </c>
      <c r="Y207" s="62">
        <v>17</v>
      </c>
      <c r="Z207" s="62">
        <v>14</v>
      </c>
      <c r="AA207" s="59">
        <f t="shared" si="36"/>
        <v>31</v>
      </c>
      <c r="AB207" s="59">
        <f>IF(AA207="0","0",LOOKUP(AA207,{0,25,30,37,45,52,60},{0,1,2,3,"3.5",4,5}))</f>
        <v>2</v>
      </c>
      <c r="AC207" s="82" t="s">
        <v>79</v>
      </c>
      <c r="AD207" s="82">
        <f>IF(ISBLANK(AB207)," ",IF(AB207="0","0",LOOKUP(AB207,{0,1,2,3,"3.5",4,5},{0,0,0,1,"1.5",2,3})))</f>
        <v>0</v>
      </c>
      <c r="AE207" s="77">
        <f t="shared" si="37"/>
        <v>1.9166666666666667</v>
      </c>
      <c r="AF207" s="82" t="str">
        <f t="shared" si="38"/>
        <v>D</v>
      </c>
      <c r="AG207" s="85" t="str">
        <f t="shared" si="39"/>
        <v>Not So Good Result</v>
      </c>
      <c r="AH207" s="15"/>
      <c r="AI207" s="33" t="str">
        <f>IF(F207="0","0",LOOKUP(F207,{0,1,2,3,"3.5",4,5},{"F","D","C","B","A-","A","A+"}))</f>
        <v>C</v>
      </c>
      <c r="AJ207" s="33" t="str">
        <f>IF(H207="0","0",LOOKUP(H207,{0,1,2,3,"3.5",4,5},{"F","D","C","B","A-","A","A+"}))</f>
        <v>C</v>
      </c>
      <c r="AK207" s="33" t="str">
        <f>IF(L207="0","0",LOOKUP(L207,{0,1,2,3,"3.5",4,5},{"F","D","C","B","A-","A","A+"}))</f>
        <v>D</v>
      </c>
      <c r="AL207" s="33" t="str">
        <f>IF(P207="0","0",LOOKUP(P207,{0,1,2,3,"3.5",4,5},{"F","D","C","B","A-","A","A+"}))</f>
        <v>D</v>
      </c>
      <c r="AM207" s="33" t="str">
        <f>IF(T207="0","0",LOOKUP(T207,{0,1,2,3,"3.5",4,5},{"F","D","C","B","A-","A","A+"}))</f>
        <v>A-</v>
      </c>
      <c r="AN207" s="33" t="str">
        <f>IF(X207="0","0",LOOKUP(X207,{0,1,2,3,"3.5",4,5},{"F","D","C","B","A-","A","A+"}))</f>
        <v>C</v>
      </c>
      <c r="AO207" s="33" t="str">
        <f>IF(AB207="0","0",LOOKUP(AB207,{0,1,2,3,"3.5",4,5},{"F","D","C","B","A-","A","A+"}))</f>
        <v>C</v>
      </c>
      <c r="AP207" s="52">
        <f t="shared" si="30"/>
        <v>292</v>
      </c>
    </row>
    <row r="208" spans="1:42" ht="20.100000000000001" customHeight="1" x14ac:dyDescent="0.25">
      <c r="A208" s="86">
        <v>2214</v>
      </c>
      <c r="B208" s="87" t="s">
        <v>497</v>
      </c>
      <c r="C208" s="62">
        <v>47</v>
      </c>
      <c r="D208" s="62">
        <v>24</v>
      </c>
      <c r="E208" s="59">
        <f t="shared" si="31"/>
        <v>71</v>
      </c>
      <c r="F208" s="59">
        <f>IF(E208="0","0",LOOKUP(E208,{0,33,40,50,60,70,80},{0,1,2,3,"3.5",4,5}))</f>
        <v>4</v>
      </c>
      <c r="G208" s="59">
        <v>71</v>
      </c>
      <c r="H208" s="59">
        <f>IF(G208="0","0",LOOKUP(G208,{0,33,40,50,60,70,80},{0,1,2,3,"3.5",4,5}))</f>
        <v>4</v>
      </c>
      <c r="I208" s="59">
        <v>19</v>
      </c>
      <c r="J208" s="59">
        <v>19</v>
      </c>
      <c r="K208" s="59">
        <f t="shared" si="32"/>
        <v>38</v>
      </c>
      <c r="L208" s="59">
        <f>IF(K208="0","0",LOOKUP(K208,{0,25,30,37,45,52,60},{0,1,2,3,"3.5",4,5}))</f>
        <v>3</v>
      </c>
      <c r="M208" s="71">
        <v>35</v>
      </c>
      <c r="N208" s="72">
        <v>8</v>
      </c>
      <c r="O208" s="59">
        <f t="shared" si="33"/>
        <v>0</v>
      </c>
      <c r="P208" s="59">
        <f>IF(O208="0","0",LOOKUP(O208,{0,33,40,50,60,70,80},{0,1,2,3,"3.5",4,5}))</f>
        <v>0</v>
      </c>
      <c r="Q208" s="62">
        <v>54</v>
      </c>
      <c r="R208" s="62">
        <v>18</v>
      </c>
      <c r="S208" s="59">
        <f t="shared" si="34"/>
        <v>72</v>
      </c>
      <c r="T208" s="59">
        <f>IF(S208="0","0",LOOKUP(S208,{0,33,40,50,60,70,80},{0,1,2,3,"3.5",4,5}))</f>
        <v>4</v>
      </c>
      <c r="U208" s="62">
        <v>35</v>
      </c>
      <c r="V208" s="62">
        <v>12</v>
      </c>
      <c r="W208" s="59">
        <f t="shared" si="35"/>
        <v>47</v>
      </c>
      <c r="X208" s="59">
        <f>IF(W208="0","0",LOOKUP(W208,{0,33,40,50,60,70,80},{0,1,2,3,"3.5",4,5}))</f>
        <v>2</v>
      </c>
      <c r="Y208" s="62">
        <v>43</v>
      </c>
      <c r="Z208" s="62">
        <v>10</v>
      </c>
      <c r="AA208" s="59">
        <f t="shared" si="36"/>
        <v>53</v>
      </c>
      <c r="AB208" s="59">
        <f>IF(AA208="0","0",LOOKUP(AA208,{0,25,30,37,45,52,60},{0,1,2,3,"3.5",4,5}))</f>
        <v>4</v>
      </c>
      <c r="AC208" s="82" t="s">
        <v>79</v>
      </c>
      <c r="AD208" s="82">
        <f>IF(ISBLANK(AB208)," ",IF(AB208="0","0",LOOKUP(AB208,{0,1,2,3,"3.5",4,5},{0,0,0,1,"1.5",2,3})))</f>
        <v>2</v>
      </c>
      <c r="AE208" s="77">
        <f t="shared" si="37"/>
        <v>0</v>
      </c>
      <c r="AF208" s="82" t="str">
        <f t="shared" si="38"/>
        <v>F</v>
      </c>
      <c r="AG208" s="85" t="str">
        <f t="shared" si="39"/>
        <v>Fail</v>
      </c>
      <c r="AH208" s="15"/>
      <c r="AI208" s="33" t="str">
        <f>IF(F208="0","0",LOOKUP(F208,{0,1,2,3,"3.5",4,5},{"F","D","C","B","A-","A","A+"}))</f>
        <v>A</v>
      </c>
      <c r="AJ208" s="33" t="str">
        <f>IF(H208="0","0",LOOKUP(H208,{0,1,2,3,"3.5",4,5},{"F","D","C","B","A-","A","A+"}))</f>
        <v>A</v>
      </c>
      <c r="AK208" s="33" t="str">
        <f>IF(L208="0","0",LOOKUP(L208,{0,1,2,3,"3.5",4,5},{"F","D","C","B","A-","A","A+"}))</f>
        <v>B</v>
      </c>
      <c r="AL208" s="33" t="str">
        <f>IF(P208="0","0",LOOKUP(P208,{0,1,2,3,"3.5",4,5},{"F","D","C","B","A-","A","A+"}))</f>
        <v>F</v>
      </c>
      <c r="AM208" s="33" t="str">
        <f>IF(T208="0","0",LOOKUP(T208,{0,1,2,3,"3.5",4,5},{"F","D","C","B","A-","A","A+"}))</f>
        <v>A</v>
      </c>
      <c r="AN208" s="33" t="str">
        <f>IF(X208="0","0",LOOKUP(X208,{0,1,2,3,"3.5",4,5},{"F","D","C","B","A-","A","A+"}))</f>
        <v>C</v>
      </c>
      <c r="AO208" s="33" t="str">
        <f>IF(AB208="0","0",LOOKUP(AB208,{0,1,2,3,"3.5",4,5},{"F","D","C","B","A-","A","A+"}))</f>
        <v>A</v>
      </c>
      <c r="AP208" s="52">
        <f t="shared" si="30"/>
        <v>352</v>
      </c>
    </row>
    <row r="209" spans="1:42" ht="20.100000000000001" customHeight="1" x14ac:dyDescent="0.25">
      <c r="A209" s="86">
        <v>2215</v>
      </c>
      <c r="B209" s="87" t="s">
        <v>393</v>
      </c>
      <c r="C209" s="62">
        <v>0</v>
      </c>
      <c r="D209" s="62">
        <v>0</v>
      </c>
      <c r="E209" s="59">
        <f t="shared" si="31"/>
        <v>0</v>
      </c>
      <c r="F209" s="59">
        <f>IF(E209="0","0",LOOKUP(E209,{0,33,40,50,60,70,80},{0,1,2,3,"3.5",4,5}))</f>
        <v>0</v>
      </c>
      <c r="G209" s="59"/>
      <c r="H209" s="59">
        <f>IF(G209="0","0",LOOKUP(G209,{0,33,40,50,60,70,80},{0,1,2,3,"3.5",4,5}))</f>
        <v>0</v>
      </c>
      <c r="I209" s="59"/>
      <c r="J209" s="59"/>
      <c r="K209" s="59">
        <f t="shared" si="32"/>
        <v>0</v>
      </c>
      <c r="L209" s="59">
        <f>IF(K209="0","0",LOOKUP(K209,{0,25,30,37,45,52,60},{0,1,2,3,"3.5",4,5}))</f>
        <v>0</v>
      </c>
      <c r="M209" s="72"/>
      <c r="N209" s="72"/>
      <c r="O209" s="59">
        <f t="shared" si="33"/>
        <v>0</v>
      </c>
      <c r="P209" s="59">
        <f>IF(O209="0","0",LOOKUP(O209,{0,33,40,50,60,70,80},{0,1,2,3,"3.5",4,5}))</f>
        <v>0</v>
      </c>
      <c r="Q209" s="62">
        <v>0</v>
      </c>
      <c r="R209" s="62">
        <v>0</v>
      </c>
      <c r="S209" s="59">
        <f t="shared" si="34"/>
        <v>0</v>
      </c>
      <c r="T209" s="59">
        <f>IF(S209="0","0",LOOKUP(S209,{0,33,40,50,60,70,80},{0,1,2,3,"3.5",4,5}))</f>
        <v>0</v>
      </c>
      <c r="U209" s="62">
        <v>0</v>
      </c>
      <c r="V209" s="62">
        <v>0</v>
      </c>
      <c r="W209" s="59">
        <f t="shared" si="35"/>
        <v>0</v>
      </c>
      <c r="X209" s="59">
        <f>IF(W209="0","0",LOOKUP(W209,{0,33,40,50,60,70,80},{0,1,2,3,"3.5",4,5}))</f>
        <v>0</v>
      </c>
      <c r="Y209" s="62">
        <v>0</v>
      </c>
      <c r="Z209" s="62">
        <v>0</v>
      </c>
      <c r="AA209" s="59">
        <f t="shared" si="36"/>
        <v>0</v>
      </c>
      <c r="AB209" s="59">
        <f>IF(AA209="0","0",LOOKUP(AA209,{0,25,30,37,45,52,60},{0,1,2,3,"3.5",4,5}))</f>
        <v>0</v>
      </c>
      <c r="AC209" s="82" t="s">
        <v>79</v>
      </c>
      <c r="AD209" s="82">
        <f>IF(ISBLANK(AB209)," ",IF(AB209="0","0",LOOKUP(AB209,{0,1,2,3,"3.5",4,5},{0,0,0,1,"1.5",2,3})))</f>
        <v>0</v>
      </c>
      <c r="AE209" s="77">
        <f t="shared" si="37"/>
        <v>0</v>
      </c>
      <c r="AF209" s="82" t="str">
        <f t="shared" si="38"/>
        <v>F</v>
      </c>
      <c r="AG209" s="85" t="str">
        <f t="shared" si="39"/>
        <v>Fail</v>
      </c>
      <c r="AH209" s="15"/>
      <c r="AI209" s="33" t="str">
        <f>IF(F209="0","0",LOOKUP(F209,{0,1,2,3,"3.5",4,5},{"F","D","C","B","A-","A","A+"}))</f>
        <v>F</v>
      </c>
      <c r="AJ209" s="33" t="str">
        <f>IF(H209="0","0",LOOKUP(H209,{0,1,2,3,"3.5",4,5},{"F","D","C","B","A-","A","A+"}))</f>
        <v>F</v>
      </c>
      <c r="AK209" s="33" t="str">
        <f>IF(L209="0","0",LOOKUP(L209,{0,1,2,3,"3.5",4,5},{"F","D","C","B","A-","A","A+"}))</f>
        <v>F</v>
      </c>
      <c r="AL209" s="33" t="str">
        <f>IF(P209="0","0",LOOKUP(P209,{0,1,2,3,"3.5",4,5},{"F","D","C","B","A-","A","A+"}))</f>
        <v>F</v>
      </c>
      <c r="AM209" s="33" t="str">
        <f>IF(T209="0","0",LOOKUP(T209,{0,1,2,3,"3.5",4,5},{"F","D","C","B","A-","A","A+"}))</f>
        <v>F</v>
      </c>
      <c r="AN209" s="33" t="str">
        <f>IF(X209="0","0",LOOKUP(X209,{0,1,2,3,"3.5",4,5},{"F","D","C","B","A-","A","A+"}))</f>
        <v>F</v>
      </c>
      <c r="AO209" s="33" t="str">
        <f>IF(AB209="0","0",LOOKUP(AB209,{0,1,2,3,"3.5",4,5},{"F","D","C","B","A-","A","A+"}))</f>
        <v>F</v>
      </c>
      <c r="AP209" s="52">
        <f t="shared" si="30"/>
        <v>0</v>
      </c>
    </row>
    <row r="210" spans="1:42" ht="20.100000000000001" customHeight="1" x14ac:dyDescent="0.25">
      <c r="A210" s="86">
        <v>2216</v>
      </c>
      <c r="B210" s="87" t="s">
        <v>498</v>
      </c>
      <c r="C210" s="62">
        <v>42</v>
      </c>
      <c r="D210" s="62">
        <v>24</v>
      </c>
      <c r="E210" s="59">
        <f t="shared" si="31"/>
        <v>66</v>
      </c>
      <c r="F210" s="59" t="str">
        <f>IF(E210="0","0",LOOKUP(E210,{0,33,40,50,60,70,80},{0,1,2,3,"3.5",4,5}))</f>
        <v>3.5</v>
      </c>
      <c r="G210" s="59">
        <v>60</v>
      </c>
      <c r="H210" s="59" t="str">
        <f>IF(G210="0","0",LOOKUP(G210,{0,33,40,50,60,70,80},{0,1,2,3,"3.5",4,5}))</f>
        <v>3.5</v>
      </c>
      <c r="I210" s="59">
        <v>23</v>
      </c>
      <c r="J210" s="59">
        <v>20</v>
      </c>
      <c r="K210" s="59">
        <f t="shared" si="32"/>
        <v>43</v>
      </c>
      <c r="L210" s="59">
        <f>IF(K210="0","0",LOOKUP(K210,{0,25,30,37,45,52,60},{0,1,2,3,"3.5",4,5}))</f>
        <v>3</v>
      </c>
      <c r="M210" s="71">
        <v>16</v>
      </c>
      <c r="N210" s="72">
        <v>14</v>
      </c>
      <c r="O210" s="59">
        <f t="shared" si="33"/>
        <v>0</v>
      </c>
      <c r="P210" s="59">
        <f>IF(O210="0","0",LOOKUP(O210,{0,33,40,50,60,70,80},{0,1,2,3,"3.5",4,5}))</f>
        <v>0</v>
      </c>
      <c r="Q210" s="62">
        <v>32</v>
      </c>
      <c r="R210" s="62">
        <v>14</v>
      </c>
      <c r="S210" s="59">
        <f t="shared" si="34"/>
        <v>46</v>
      </c>
      <c r="T210" s="59">
        <f>IF(S210="0","0",LOOKUP(S210,{0,33,40,50,60,70,80},{0,1,2,3,"3.5",4,5}))</f>
        <v>2</v>
      </c>
      <c r="U210" s="62">
        <v>27</v>
      </c>
      <c r="V210" s="62">
        <v>15</v>
      </c>
      <c r="W210" s="59">
        <f t="shared" si="35"/>
        <v>42</v>
      </c>
      <c r="X210" s="59">
        <f>IF(W210="0","0",LOOKUP(W210,{0,33,40,50,60,70,80},{0,1,2,3,"3.5",4,5}))</f>
        <v>2</v>
      </c>
      <c r="Y210" s="62">
        <v>19</v>
      </c>
      <c r="Z210" s="62">
        <v>7</v>
      </c>
      <c r="AA210" s="59">
        <f t="shared" si="36"/>
        <v>0</v>
      </c>
      <c r="AB210" s="59">
        <f>IF(AA210="0","0",LOOKUP(AA210,{0,25,30,37,45,52,60},{0,1,2,3,"3.5",4,5}))</f>
        <v>0</v>
      </c>
      <c r="AC210" s="82" t="s">
        <v>79</v>
      </c>
      <c r="AD210" s="82">
        <f>IF(ISBLANK(AB210)," ",IF(AB210="0","0",LOOKUP(AB210,{0,1,2,3,"3.5",4,5},{0,0,0,1,"1.5",2,3})))</f>
        <v>0</v>
      </c>
      <c r="AE210" s="77">
        <f t="shared" si="37"/>
        <v>0</v>
      </c>
      <c r="AF210" s="82" t="str">
        <f t="shared" si="38"/>
        <v>F</v>
      </c>
      <c r="AG210" s="85" t="str">
        <f t="shared" si="39"/>
        <v>Fail</v>
      </c>
      <c r="AH210" s="15"/>
      <c r="AI210" s="33" t="str">
        <f>IF(F210="0","0",LOOKUP(F210,{0,1,2,3,"3.5",4,5},{"F","D","C","B","A-","A","A+"}))</f>
        <v>A-</v>
      </c>
      <c r="AJ210" s="33" t="str">
        <f>IF(H210="0","0",LOOKUP(H210,{0,1,2,3,"3.5",4,5},{"F","D","C","B","A-","A","A+"}))</f>
        <v>A-</v>
      </c>
      <c r="AK210" s="33" t="str">
        <f>IF(L210="0","0",LOOKUP(L210,{0,1,2,3,"3.5",4,5},{"F","D","C","B","A-","A","A+"}))</f>
        <v>B</v>
      </c>
      <c r="AL210" s="33" t="str">
        <f>IF(P210="0","0",LOOKUP(P210,{0,1,2,3,"3.5",4,5},{"F","D","C","B","A-","A","A+"}))</f>
        <v>F</v>
      </c>
      <c r="AM210" s="33" t="str">
        <f>IF(T210="0","0",LOOKUP(T210,{0,1,2,3,"3.5",4,5},{"F","D","C","B","A-","A","A+"}))</f>
        <v>C</v>
      </c>
      <c r="AN210" s="33" t="str">
        <f>IF(X210="0","0",LOOKUP(X210,{0,1,2,3,"3.5",4,5},{"F","D","C","B","A-","A","A+"}))</f>
        <v>C</v>
      </c>
      <c r="AO210" s="33" t="str">
        <f>IF(AB210="0","0",LOOKUP(AB210,{0,1,2,3,"3.5",4,5},{"F","D","C","B","A-","A","A+"}))</f>
        <v>F</v>
      </c>
      <c r="AP210" s="52">
        <f t="shared" si="30"/>
        <v>257</v>
      </c>
    </row>
    <row r="211" spans="1:42" ht="20.100000000000001" customHeight="1" x14ac:dyDescent="0.25">
      <c r="A211" s="86">
        <v>2217</v>
      </c>
      <c r="B211" s="87" t="s">
        <v>499</v>
      </c>
      <c r="C211" s="62">
        <v>33</v>
      </c>
      <c r="D211" s="62">
        <v>20</v>
      </c>
      <c r="E211" s="59">
        <f t="shared" si="31"/>
        <v>53</v>
      </c>
      <c r="F211" s="59">
        <f>IF(E211="0","0",LOOKUP(E211,{0,33,40,50,60,70,80},{0,1,2,3,"3.5",4,5}))</f>
        <v>3</v>
      </c>
      <c r="G211" s="59">
        <v>65</v>
      </c>
      <c r="H211" s="59" t="str">
        <f>IF(G211="0","0",LOOKUP(G211,{0,33,40,50,60,70,80},{0,1,2,3,"3.5",4,5}))</f>
        <v>3.5</v>
      </c>
      <c r="I211" s="59">
        <v>24</v>
      </c>
      <c r="J211" s="59">
        <v>20</v>
      </c>
      <c r="K211" s="59">
        <f t="shared" si="32"/>
        <v>44</v>
      </c>
      <c r="L211" s="59">
        <f>IF(K211="0","0",LOOKUP(K211,{0,25,30,37,45,52,60},{0,1,2,3,"3.5",4,5}))</f>
        <v>3</v>
      </c>
      <c r="M211" s="71">
        <v>13</v>
      </c>
      <c r="N211" s="72">
        <v>7</v>
      </c>
      <c r="O211" s="59">
        <f t="shared" si="33"/>
        <v>0</v>
      </c>
      <c r="P211" s="59">
        <f>IF(O211="0","0",LOOKUP(O211,{0,33,40,50,60,70,80},{0,1,2,3,"3.5",4,5}))</f>
        <v>0</v>
      </c>
      <c r="Q211" s="62">
        <v>38</v>
      </c>
      <c r="R211" s="62">
        <v>14</v>
      </c>
      <c r="S211" s="59">
        <f t="shared" si="34"/>
        <v>52</v>
      </c>
      <c r="T211" s="59">
        <f>IF(S211="0","0",LOOKUP(S211,{0,33,40,50,60,70,80},{0,1,2,3,"3.5",4,5}))</f>
        <v>3</v>
      </c>
      <c r="U211" s="62">
        <v>6</v>
      </c>
      <c r="V211" s="62">
        <v>21</v>
      </c>
      <c r="W211" s="59">
        <f t="shared" si="35"/>
        <v>0</v>
      </c>
      <c r="X211" s="59">
        <f>IF(W211="0","0",LOOKUP(W211,{0,33,40,50,60,70,80},{0,1,2,3,"3.5",4,5}))</f>
        <v>0</v>
      </c>
      <c r="Y211" s="62">
        <v>16</v>
      </c>
      <c r="Z211" s="62">
        <v>13</v>
      </c>
      <c r="AA211" s="59">
        <f t="shared" si="36"/>
        <v>29</v>
      </c>
      <c r="AB211" s="59">
        <f>IF(AA211="0","0",LOOKUP(AA211,{0,25,30,37,45,52,60},{0,1,2,3,"3.5",4,5}))</f>
        <v>1</v>
      </c>
      <c r="AC211" s="82" t="s">
        <v>79</v>
      </c>
      <c r="AD211" s="82">
        <f>IF(ISBLANK(AB211)," ",IF(AB211="0","0",LOOKUP(AB211,{0,1,2,3,"3.5",4,5},{0,0,0,1,"1.5",2,3})))</f>
        <v>0</v>
      </c>
      <c r="AE211" s="77">
        <f t="shared" si="37"/>
        <v>0</v>
      </c>
      <c r="AF211" s="82" t="str">
        <f t="shared" si="38"/>
        <v>F</v>
      </c>
      <c r="AG211" s="85" t="str">
        <f t="shared" si="39"/>
        <v>Fail</v>
      </c>
      <c r="AH211" s="15"/>
      <c r="AI211" s="33" t="str">
        <f>IF(F211="0","0",LOOKUP(F211,{0,1,2,3,"3.5",4,5},{"F","D","C","B","A-","A","A+"}))</f>
        <v>B</v>
      </c>
      <c r="AJ211" s="33" t="str">
        <f>IF(H211="0","0",LOOKUP(H211,{0,1,2,3,"3.5",4,5},{"F","D","C","B","A-","A","A+"}))</f>
        <v>A-</v>
      </c>
      <c r="AK211" s="33" t="str">
        <f>IF(L211="0","0",LOOKUP(L211,{0,1,2,3,"3.5",4,5},{"F","D","C","B","A-","A","A+"}))</f>
        <v>B</v>
      </c>
      <c r="AL211" s="33" t="str">
        <f>IF(P211="0","0",LOOKUP(P211,{0,1,2,3,"3.5",4,5},{"F","D","C","B","A-","A","A+"}))</f>
        <v>F</v>
      </c>
      <c r="AM211" s="33" t="str">
        <f>IF(T211="0","0",LOOKUP(T211,{0,1,2,3,"3.5",4,5},{"F","D","C","B","A-","A","A+"}))</f>
        <v>B</v>
      </c>
      <c r="AN211" s="33" t="str">
        <f>IF(X211="0","0",LOOKUP(X211,{0,1,2,3,"3.5",4,5},{"F","D","C","B","A-","A","A+"}))</f>
        <v>F</v>
      </c>
      <c r="AO211" s="33" t="str">
        <f>IF(AB211="0","0",LOOKUP(AB211,{0,1,2,3,"3.5",4,5},{"F","D","C","B","A-","A","A+"}))</f>
        <v>D</v>
      </c>
      <c r="AP211" s="52">
        <f t="shared" si="30"/>
        <v>243</v>
      </c>
    </row>
    <row r="212" spans="1:42" ht="20.100000000000001" customHeight="1" x14ac:dyDescent="0.25">
      <c r="A212" s="86">
        <v>2218</v>
      </c>
      <c r="B212" s="87" t="s">
        <v>500</v>
      </c>
      <c r="C212" s="62">
        <v>35</v>
      </c>
      <c r="D212" s="62">
        <v>21</v>
      </c>
      <c r="E212" s="59">
        <f t="shared" si="31"/>
        <v>56</v>
      </c>
      <c r="F212" s="59">
        <f>IF(E212="0","0",LOOKUP(E212,{0,33,40,50,60,70,80},{0,1,2,3,"3.5",4,5}))</f>
        <v>3</v>
      </c>
      <c r="G212" s="59">
        <v>59</v>
      </c>
      <c r="H212" s="59">
        <f>IF(G212="0","0",LOOKUP(G212,{0,33,40,50,60,70,80},{0,1,2,3,"3.5",4,5}))</f>
        <v>3</v>
      </c>
      <c r="I212" s="59">
        <v>29</v>
      </c>
      <c r="J212" s="59">
        <v>19</v>
      </c>
      <c r="K212" s="59">
        <f t="shared" si="32"/>
        <v>48</v>
      </c>
      <c r="L212" s="59" t="str">
        <f>IF(K212="0","0",LOOKUP(K212,{0,25,30,37,45,52,60},{0,1,2,3,"3.5",4,5}))</f>
        <v>3.5</v>
      </c>
      <c r="M212" s="71">
        <v>19</v>
      </c>
      <c r="N212" s="72">
        <v>13</v>
      </c>
      <c r="O212" s="59">
        <f t="shared" si="33"/>
        <v>32</v>
      </c>
      <c r="P212" s="59">
        <f>IF(O212="0","0",LOOKUP(O212,{0,33,40,50,60,70,80},{0,1,2,3,"3.5",4,5}))</f>
        <v>0</v>
      </c>
      <c r="Q212" s="62">
        <v>41</v>
      </c>
      <c r="R212" s="62">
        <v>14</v>
      </c>
      <c r="S212" s="59">
        <f t="shared" si="34"/>
        <v>55</v>
      </c>
      <c r="T212" s="59">
        <f>IF(S212="0","0",LOOKUP(S212,{0,33,40,50,60,70,80},{0,1,2,3,"3.5",4,5}))</f>
        <v>3</v>
      </c>
      <c r="U212" s="62">
        <v>38</v>
      </c>
      <c r="V212" s="62">
        <v>20</v>
      </c>
      <c r="W212" s="59">
        <f t="shared" si="35"/>
        <v>58</v>
      </c>
      <c r="X212" s="59">
        <f>IF(W212="0","0",LOOKUP(W212,{0,33,40,50,60,70,80},{0,1,2,3,"3.5",4,5}))</f>
        <v>3</v>
      </c>
      <c r="Y212" s="62">
        <v>36</v>
      </c>
      <c r="Z212" s="62">
        <v>0</v>
      </c>
      <c r="AA212" s="59">
        <f t="shared" si="36"/>
        <v>0</v>
      </c>
      <c r="AB212" s="59">
        <f>IF(AA212="0","0",LOOKUP(AA212,{0,25,30,37,45,52,60},{0,1,2,3,"3.5",4,5}))</f>
        <v>0</v>
      </c>
      <c r="AC212" s="82" t="s">
        <v>79</v>
      </c>
      <c r="AD212" s="82">
        <f>IF(ISBLANK(AB212)," ",IF(AB212="0","0",LOOKUP(AB212,{0,1,2,3,"3.5",4,5},{0,0,0,1,"1.5",2,3})))</f>
        <v>0</v>
      </c>
      <c r="AE212" s="77">
        <f t="shared" si="37"/>
        <v>0</v>
      </c>
      <c r="AF212" s="82" t="str">
        <f t="shared" si="38"/>
        <v>F</v>
      </c>
      <c r="AG212" s="85" t="str">
        <f t="shared" si="39"/>
        <v>Fail</v>
      </c>
      <c r="AH212" s="15"/>
      <c r="AI212" s="33" t="str">
        <f>IF(F212="0","0",LOOKUP(F212,{0,1,2,3,"3.5",4,5},{"F","D","C","B","A-","A","A+"}))</f>
        <v>B</v>
      </c>
      <c r="AJ212" s="33" t="str">
        <f>IF(H212="0","0",LOOKUP(H212,{0,1,2,3,"3.5",4,5},{"F","D","C","B","A-","A","A+"}))</f>
        <v>B</v>
      </c>
      <c r="AK212" s="33" t="str">
        <f>IF(L212="0","0",LOOKUP(L212,{0,1,2,3,"3.5",4,5},{"F","D","C","B","A-","A","A+"}))</f>
        <v>A-</v>
      </c>
      <c r="AL212" s="33" t="str">
        <f>IF(P212="0","0",LOOKUP(P212,{0,1,2,3,"3.5",4,5},{"F","D","C","B","A-","A","A+"}))</f>
        <v>F</v>
      </c>
      <c r="AM212" s="33" t="str">
        <f>IF(T212="0","0",LOOKUP(T212,{0,1,2,3,"3.5",4,5},{"F","D","C","B","A-","A","A+"}))</f>
        <v>B</v>
      </c>
      <c r="AN212" s="33" t="str">
        <f>IF(X212="0","0",LOOKUP(X212,{0,1,2,3,"3.5",4,5},{"F","D","C","B","A-","A","A+"}))</f>
        <v>B</v>
      </c>
      <c r="AO212" s="33" t="str">
        <f>IF(AB212="0","0",LOOKUP(AB212,{0,1,2,3,"3.5",4,5},{"F","D","C","B","A-","A","A+"}))</f>
        <v>F</v>
      </c>
      <c r="AP212" s="52">
        <f t="shared" si="30"/>
        <v>308</v>
      </c>
    </row>
    <row r="213" spans="1:42" ht="20.100000000000001" customHeight="1" x14ac:dyDescent="0.25">
      <c r="A213" s="86">
        <v>2219</v>
      </c>
      <c r="B213" s="87" t="s">
        <v>501</v>
      </c>
      <c r="C213" s="62">
        <v>25</v>
      </c>
      <c r="D213" s="62">
        <v>21</v>
      </c>
      <c r="E213" s="59">
        <f t="shared" si="31"/>
        <v>46</v>
      </c>
      <c r="F213" s="59">
        <f>IF(E213="0","0",LOOKUP(E213,{0,33,40,50,60,70,80},{0,1,2,3,"3.5",4,5}))</f>
        <v>2</v>
      </c>
      <c r="G213" s="59">
        <v>40</v>
      </c>
      <c r="H213" s="59">
        <f>IF(G213="0","0",LOOKUP(G213,{0,33,40,50,60,70,80},{0,1,2,3,"3.5",4,5}))</f>
        <v>2</v>
      </c>
      <c r="I213" s="59">
        <v>12</v>
      </c>
      <c r="J213" s="59">
        <v>13</v>
      </c>
      <c r="K213" s="59">
        <f t="shared" si="32"/>
        <v>0</v>
      </c>
      <c r="L213" s="59">
        <f>IF(K213="0","0",LOOKUP(K213,{0,25,30,37,45,52,60},{0,1,2,3,"3.5",4,5}))</f>
        <v>0</v>
      </c>
      <c r="M213" s="71">
        <v>12</v>
      </c>
      <c r="N213" s="72">
        <v>8</v>
      </c>
      <c r="O213" s="59">
        <f t="shared" si="33"/>
        <v>0</v>
      </c>
      <c r="P213" s="59">
        <f>IF(O213="0","0",LOOKUP(O213,{0,33,40,50,60,70,80},{0,1,2,3,"3.5",4,5}))</f>
        <v>0</v>
      </c>
      <c r="Q213" s="62">
        <v>0</v>
      </c>
      <c r="R213" s="62">
        <v>0</v>
      </c>
      <c r="S213" s="59">
        <f t="shared" si="34"/>
        <v>0</v>
      </c>
      <c r="T213" s="59">
        <f>IF(S213="0","0",LOOKUP(S213,{0,33,40,50,60,70,80},{0,1,2,3,"3.5",4,5}))</f>
        <v>0</v>
      </c>
      <c r="U213" s="62">
        <v>32</v>
      </c>
      <c r="V213" s="62">
        <v>21</v>
      </c>
      <c r="W213" s="59">
        <f t="shared" si="35"/>
        <v>53</v>
      </c>
      <c r="X213" s="59">
        <f>IF(W213="0","0",LOOKUP(W213,{0,33,40,50,60,70,80},{0,1,2,3,"3.5",4,5}))</f>
        <v>3</v>
      </c>
      <c r="Y213" s="62">
        <v>0</v>
      </c>
      <c r="Z213" s="62">
        <v>0</v>
      </c>
      <c r="AA213" s="59">
        <f t="shared" si="36"/>
        <v>0</v>
      </c>
      <c r="AB213" s="59">
        <f>IF(AA213="0","0",LOOKUP(AA213,{0,25,30,37,45,52,60},{0,1,2,3,"3.5",4,5}))</f>
        <v>0</v>
      </c>
      <c r="AC213" s="82" t="s">
        <v>79</v>
      </c>
      <c r="AD213" s="82">
        <f>IF(ISBLANK(AB213)," ",IF(AB213="0","0",LOOKUP(AB213,{0,1,2,3,"3.5",4,5},{0,0,0,1,"1.5",2,3})))</f>
        <v>0</v>
      </c>
      <c r="AE213" s="77">
        <f t="shared" si="37"/>
        <v>0</v>
      </c>
      <c r="AF213" s="82" t="str">
        <f t="shared" si="38"/>
        <v>F</v>
      </c>
      <c r="AG213" s="85" t="str">
        <f t="shared" si="39"/>
        <v>Fail</v>
      </c>
      <c r="AH213" s="15"/>
      <c r="AI213" s="33" t="str">
        <f>IF(F213="0","0",LOOKUP(F213,{0,1,2,3,"3.5",4,5},{"F","D","C","B","A-","A","A+"}))</f>
        <v>C</v>
      </c>
      <c r="AJ213" s="33" t="str">
        <f>IF(H213="0","0",LOOKUP(H213,{0,1,2,3,"3.5",4,5},{"F","D","C","B","A-","A","A+"}))</f>
        <v>C</v>
      </c>
      <c r="AK213" s="33" t="str">
        <f>IF(L213="0","0",LOOKUP(L213,{0,1,2,3,"3.5",4,5},{"F","D","C","B","A-","A","A+"}))</f>
        <v>F</v>
      </c>
      <c r="AL213" s="33" t="str">
        <f>IF(P213="0","0",LOOKUP(P213,{0,1,2,3,"3.5",4,5},{"F","D","C","B","A-","A","A+"}))</f>
        <v>F</v>
      </c>
      <c r="AM213" s="33" t="str">
        <f>IF(T213="0","0",LOOKUP(T213,{0,1,2,3,"3.5",4,5},{"F","D","C","B","A-","A","A+"}))</f>
        <v>F</v>
      </c>
      <c r="AN213" s="33" t="str">
        <f>IF(X213="0","0",LOOKUP(X213,{0,1,2,3,"3.5",4,5},{"F","D","C","B","A-","A","A+"}))</f>
        <v>B</v>
      </c>
      <c r="AO213" s="33" t="str">
        <f>IF(AB213="0","0",LOOKUP(AB213,{0,1,2,3,"3.5",4,5},{"F","D","C","B","A-","A","A+"}))</f>
        <v>F</v>
      </c>
      <c r="AP213" s="52">
        <f t="shared" si="30"/>
        <v>139</v>
      </c>
    </row>
    <row r="214" spans="1:42" ht="20.100000000000001" customHeight="1" x14ac:dyDescent="0.25">
      <c r="A214" s="86">
        <v>2220</v>
      </c>
      <c r="B214" s="87" t="s">
        <v>502</v>
      </c>
      <c r="C214" s="62">
        <v>38</v>
      </c>
      <c r="D214" s="62">
        <v>24</v>
      </c>
      <c r="E214" s="59">
        <f t="shared" si="31"/>
        <v>62</v>
      </c>
      <c r="F214" s="59" t="str">
        <f>IF(E214="0","0",LOOKUP(E214,{0,33,40,50,60,70,80},{0,1,2,3,"3.5",4,5}))</f>
        <v>3.5</v>
      </c>
      <c r="G214" s="59">
        <v>43</v>
      </c>
      <c r="H214" s="59">
        <f>IF(G214="0","0",LOOKUP(G214,{0,33,40,50,60,70,80},{0,1,2,3,"3.5",4,5}))</f>
        <v>2</v>
      </c>
      <c r="I214" s="59">
        <v>21</v>
      </c>
      <c r="J214" s="59">
        <v>21</v>
      </c>
      <c r="K214" s="59">
        <f t="shared" si="32"/>
        <v>42</v>
      </c>
      <c r="L214" s="59">
        <f>IF(K214="0","0",LOOKUP(K214,{0,25,30,37,45,52,60},{0,1,2,3,"3.5",4,5}))</f>
        <v>3</v>
      </c>
      <c r="M214" s="71">
        <v>12</v>
      </c>
      <c r="N214" s="72">
        <v>9</v>
      </c>
      <c r="O214" s="59">
        <f t="shared" si="33"/>
        <v>0</v>
      </c>
      <c r="P214" s="59">
        <f>IF(O214="0","0",LOOKUP(O214,{0,33,40,50,60,70,80},{0,1,2,3,"3.5",4,5}))</f>
        <v>0</v>
      </c>
      <c r="Q214" s="62">
        <v>21</v>
      </c>
      <c r="R214" s="62">
        <v>19</v>
      </c>
      <c r="S214" s="59">
        <f t="shared" si="34"/>
        <v>40</v>
      </c>
      <c r="T214" s="59">
        <f>IF(S214="0","0",LOOKUP(S214,{0,33,40,50,60,70,80},{0,1,2,3,"3.5",4,5}))</f>
        <v>2</v>
      </c>
      <c r="U214" s="62">
        <v>24</v>
      </c>
      <c r="V214" s="62">
        <v>24</v>
      </c>
      <c r="W214" s="59">
        <f t="shared" si="35"/>
        <v>48</v>
      </c>
      <c r="X214" s="59">
        <f>IF(W214="0","0",LOOKUP(W214,{0,33,40,50,60,70,80},{0,1,2,3,"3.5",4,5}))</f>
        <v>2</v>
      </c>
      <c r="Y214" s="62">
        <v>18</v>
      </c>
      <c r="Z214" s="62">
        <v>12</v>
      </c>
      <c r="AA214" s="59">
        <f t="shared" si="36"/>
        <v>30</v>
      </c>
      <c r="AB214" s="59">
        <f>IF(AA214="0","0",LOOKUP(AA214,{0,25,30,37,45,52,60},{0,1,2,3,"3.5",4,5}))</f>
        <v>2</v>
      </c>
      <c r="AC214" s="82" t="s">
        <v>79</v>
      </c>
      <c r="AD214" s="82">
        <f>IF(ISBLANK(AB214)," ",IF(AB214="0","0",LOOKUP(AB214,{0,1,2,3,"3.5",4,5},{0,0,0,1,"1.5",2,3})))</f>
        <v>0</v>
      </c>
      <c r="AE214" s="77">
        <f t="shared" si="37"/>
        <v>0</v>
      </c>
      <c r="AF214" s="82" t="str">
        <f t="shared" si="38"/>
        <v>F</v>
      </c>
      <c r="AG214" s="85" t="str">
        <f t="shared" si="39"/>
        <v>Fail</v>
      </c>
      <c r="AH214" s="15"/>
      <c r="AI214" s="33" t="str">
        <f>IF(F214="0","0",LOOKUP(F214,{0,1,2,3,"3.5",4,5},{"F","D","C","B","A-","A","A+"}))</f>
        <v>A-</v>
      </c>
      <c r="AJ214" s="33" t="str">
        <f>IF(H214="0","0",LOOKUP(H214,{0,1,2,3,"3.5",4,5},{"F","D","C","B","A-","A","A+"}))</f>
        <v>C</v>
      </c>
      <c r="AK214" s="33" t="str">
        <f>IF(L214="0","0",LOOKUP(L214,{0,1,2,3,"3.5",4,5},{"F","D","C","B","A-","A","A+"}))</f>
        <v>B</v>
      </c>
      <c r="AL214" s="33" t="str">
        <f>IF(P214="0","0",LOOKUP(P214,{0,1,2,3,"3.5",4,5},{"F","D","C","B","A-","A","A+"}))</f>
        <v>F</v>
      </c>
      <c r="AM214" s="33" t="str">
        <f>IF(T214="0","0",LOOKUP(T214,{0,1,2,3,"3.5",4,5},{"F","D","C","B","A-","A","A+"}))</f>
        <v>C</v>
      </c>
      <c r="AN214" s="33" t="str">
        <f>IF(X214="0","0",LOOKUP(X214,{0,1,2,3,"3.5",4,5},{"F","D","C","B","A-","A","A+"}))</f>
        <v>C</v>
      </c>
      <c r="AO214" s="33" t="str">
        <f>IF(AB214="0","0",LOOKUP(AB214,{0,1,2,3,"3.5",4,5},{"F","D","C","B","A-","A","A+"}))</f>
        <v>C</v>
      </c>
      <c r="AP214" s="52">
        <f t="shared" si="30"/>
        <v>265</v>
      </c>
    </row>
    <row r="215" spans="1:42" ht="20.100000000000001" customHeight="1" x14ac:dyDescent="0.25">
      <c r="A215" s="86">
        <v>2221</v>
      </c>
      <c r="B215" s="87" t="s">
        <v>503</v>
      </c>
      <c r="C215" s="62">
        <v>31</v>
      </c>
      <c r="D215" s="62">
        <v>23</v>
      </c>
      <c r="E215" s="59">
        <f t="shared" si="31"/>
        <v>54</v>
      </c>
      <c r="F215" s="59">
        <f>IF(E215="0","0",LOOKUP(E215,{0,33,40,50,60,70,80},{0,1,2,3,"3.5",4,5}))</f>
        <v>3</v>
      </c>
      <c r="G215" s="59">
        <v>42</v>
      </c>
      <c r="H215" s="59">
        <f>IF(G215="0","0",LOOKUP(G215,{0,33,40,50,60,70,80},{0,1,2,3,"3.5",4,5}))</f>
        <v>2</v>
      </c>
      <c r="I215" s="59">
        <v>26</v>
      </c>
      <c r="J215" s="59">
        <v>15</v>
      </c>
      <c r="K215" s="59">
        <f t="shared" si="32"/>
        <v>41</v>
      </c>
      <c r="L215" s="59">
        <f>IF(K215="0","0",LOOKUP(K215,{0,25,30,37,45,52,60},{0,1,2,3,"3.5",4,5}))</f>
        <v>3</v>
      </c>
      <c r="M215" s="71">
        <v>10</v>
      </c>
      <c r="N215" s="72">
        <v>13</v>
      </c>
      <c r="O215" s="59">
        <f t="shared" si="33"/>
        <v>0</v>
      </c>
      <c r="P215" s="59">
        <f>IF(O215="0","0",LOOKUP(O215,{0,33,40,50,60,70,80},{0,1,2,3,"3.5",4,5}))</f>
        <v>0</v>
      </c>
      <c r="Q215" s="62">
        <v>37</v>
      </c>
      <c r="R215" s="62">
        <v>21</v>
      </c>
      <c r="S215" s="59">
        <f t="shared" si="34"/>
        <v>58</v>
      </c>
      <c r="T215" s="59">
        <f>IF(S215="0","0",LOOKUP(S215,{0,33,40,50,60,70,80},{0,1,2,3,"3.5",4,5}))</f>
        <v>3</v>
      </c>
      <c r="U215" s="62">
        <v>21</v>
      </c>
      <c r="V215" s="62">
        <v>20</v>
      </c>
      <c r="W215" s="59">
        <f t="shared" si="35"/>
        <v>41</v>
      </c>
      <c r="X215" s="59">
        <f>IF(W215="0","0",LOOKUP(W215,{0,33,40,50,60,70,80},{0,1,2,3,"3.5",4,5}))</f>
        <v>2</v>
      </c>
      <c r="Y215" s="62">
        <v>7</v>
      </c>
      <c r="Z215" s="62">
        <v>11</v>
      </c>
      <c r="AA215" s="59">
        <f t="shared" si="36"/>
        <v>0</v>
      </c>
      <c r="AB215" s="59">
        <f>IF(AA215="0","0",LOOKUP(AA215,{0,25,30,37,45,52,60},{0,1,2,3,"3.5",4,5}))</f>
        <v>0</v>
      </c>
      <c r="AC215" s="82" t="s">
        <v>79</v>
      </c>
      <c r="AD215" s="82">
        <f>IF(ISBLANK(AB215)," ",IF(AB215="0","0",LOOKUP(AB215,{0,1,2,3,"3.5",4,5},{0,0,0,1,"1.5",2,3})))</f>
        <v>0</v>
      </c>
      <c r="AE215" s="77">
        <f t="shared" si="37"/>
        <v>0</v>
      </c>
      <c r="AF215" s="82" t="str">
        <f t="shared" si="38"/>
        <v>F</v>
      </c>
      <c r="AG215" s="85" t="str">
        <f t="shared" si="39"/>
        <v>Fail</v>
      </c>
      <c r="AH215" s="15"/>
      <c r="AI215" s="33" t="str">
        <f>IF(F215="0","0",LOOKUP(F215,{0,1,2,3,"3.5",4,5},{"F","D","C","B","A-","A","A+"}))</f>
        <v>B</v>
      </c>
      <c r="AJ215" s="33" t="str">
        <f>IF(H215="0","0",LOOKUP(H215,{0,1,2,3,"3.5",4,5},{"F","D","C","B","A-","A","A+"}))</f>
        <v>C</v>
      </c>
      <c r="AK215" s="33" t="str">
        <f>IF(L215="0","0",LOOKUP(L215,{0,1,2,3,"3.5",4,5},{"F","D","C","B","A-","A","A+"}))</f>
        <v>B</v>
      </c>
      <c r="AL215" s="33" t="str">
        <f>IF(P215="0","0",LOOKUP(P215,{0,1,2,3,"3.5",4,5},{"F","D","C","B","A-","A","A+"}))</f>
        <v>F</v>
      </c>
      <c r="AM215" s="33" t="str">
        <f>IF(T215="0","0",LOOKUP(T215,{0,1,2,3,"3.5",4,5},{"F","D","C","B","A-","A","A+"}))</f>
        <v>B</v>
      </c>
      <c r="AN215" s="33" t="str">
        <f>IF(X215="0","0",LOOKUP(X215,{0,1,2,3,"3.5",4,5},{"F","D","C","B","A-","A","A+"}))</f>
        <v>C</v>
      </c>
      <c r="AO215" s="33" t="str">
        <f>IF(AB215="0","0",LOOKUP(AB215,{0,1,2,3,"3.5",4,5},{"F","D","C","B","A-","A","A+"}))</f>
        <v>F</v>
      </c>
      <c r="AP215" s="52">
        <f t="shared" si="30"/>
        <v>236</v>
      </c>
    </row>
    <row r="216" spans="1:42" ht="20.100000000000001" customHeight="1" x14ac:dyDescent="0.25">
      <c r="A216" s="86">
        <v>2222</v>
      </c>
      <c r="B216" s="87" t="s">
        <v>504</v>
      </c>
      <c r="C216" s="62">
        <v>53</v>
      </c>
      <c r="D216" s="62">
        <v>25</v>
      </c>
      <c r="E216" s="59">
        <f t="shared" si="31"/>
        <v>78</v>
      </c>
      <c r="F216" s="59">
        <f>IF(E216="0","0",LOOKUP(E216,{0,33,40,50,60,70,80},{0,1,2,3,"3.5",4,5}))</f>
        <v>4</v>
      </c>
      <c r="G216" s="59">
        <v>71</v>
      </c>
      <c r="H216" s="59">
        <f>IF(G216="0","0",LOOKUP(G216,{0,33,40,50,60,70,80},{0,1,2,3,"3.5",4,5}))</f>
        <v>4</v>
      </c>
      <c r="I216" s="59">
        <v>25</v>
      </c>
      <c r="J216" s="59">
        <v>13</v>
      </c>
      <c r="K216" s="59">
        <f t="shared" si="32"/>
        <v>38</v>
      </c>
      <c r="L216" s="59">
        <f>IF(K216="0","0",LOOKUP(K216,{0,25,30,37,45,52,60},{0,1,2,3,"3.5",4,5}))</f>
        <v>3</v>
      </c>
      <c r="M216" s="71">
        <v>29</v>
      </c>
      <c r="N216" s="72">
        <v>17</v>
      </c>
      <c r="O216" s="59">
        <f t="shared" si="33"/>
        <v>46</v>
      </c>
      <c r="P216" s="59">
        <f>IF(O216="0","0",LOOKUP(O216,{0,33,40,50,60,70,80},{0,1,2,3,"3.5",4,5}))</f>
        <v>2</v>
      </c>
      <c r="Q216" s="62">
        <v>46</v>
      </c>
      <c r="R216" s="62">
        <v>21</v>
      </c>
      <c r="S216" s="59">
        <f t="shared" si="34"/>
        <v>67</v>
      </c>
      <c r="T216" s="59" t="str">
        <f>IF(S216="0","0",LOOKUP(S216,{0,33,40,50,60,70,80},{0,1,2,3,"3.5",4,5}))</f>
        <v>3.5</v>
      </c>
      <c r="U216" s="62">
        <v>43</v>
      </c>
      <c r="V216" s="62">
        <v>22</v>
      </c>
      <c r="W216" s="59">
        <f t="shared" si="35"/>
        <v>65</v>
      </c>
      <c r="X216" s="59" t="str">
        <f>IF(W216="0","0",LOOKUP(W216,{0,33,40,50,60,70,80},{0,1,2,3,"3.5",4,5}))</f>
        <v>3.5</v>
      </c>
      <c r="Y216" s="62">
        <v>12</v>
      </c>
      <c r="Z216" s="62">
        <v>13</v>
      </c>
      <c r="AA216" s="59">
        <f t="shared" si="36"/>
        <v>0</v>
      </c>
      <c r="AB216" s="59">
        <f>IF(AA216="0","0",LOOKUP(AA216,{0,25,30,37,45,52,60},{0,1,2,3,"3.5",4,5}))</f>
        <v>0</v>
      </c>
      <c r="AC216" s="82" t="s">
        <v>79</v>
      </c>
      <c r="AD216" s="82">
        <f>IF(ISBLANK(AB216)," ",IF(AB216="0","0",LOOKUP(AB216,{0,1,2,3,"3.5",4,5},{0,0,0,1,"1.5",2,3})))</f>
        <v>0</v>
      </c>
      <c r="AE216" s="77">
        <f t="shared" si="37"/>
        <v>3.3333333333333335</v>
      </c>
      <c r="AF216" s="82" t="str">
        <f t="shared" si="38"/>
        <v>B</v>
      </c>
      <c r="AG216" s="85" t="str">
        <f t="shared" si="39"/>
        <v>Average Result</v>
      </c>
      <c r="AH216" s="15"/>
      <c r="AI216" s="33" t="str">
        <f>IF(F216="0","0",LOOKUP(F216,{0,1,2,3,"3.5",4,5},{"F","D","C","B","A-","A","A+"}))</f>
        <v>A</v>
      </c>
      <c r="AJ216" s="33" t="str">
        <f>IF(H216="0","0",LOOKUP(H216,{0,1,2,3,"3.5",4,5},{"F","D","C","B","A-","A","A+"}))</f>
        <v>A</v>
      </c>
      <c r="AK216" s="33" t="str">
        <f>IF(L216="0","0",LOOKUP(L216,{0,1,2,3,"3.5",4,5},{"F","D","C","B","A-","A","A+"}))</f>
        <v>B</v>
      </c>
      <c r="AL216" s="33" t="str">
        <f>IF(P216="0","0",LOOKUP(P216,{0,1,2,3,"3.5",4,5},{"F","D","C","B","A-","A","A+"}))</f>
        <v>C</v>
      </c>
      <c r="AM216" s="33" t="str">
        <f>IF(T216="0","0",LOOKUP(T216,{0,1,2,3,"3.5",4,5},{"F","D","C","B","A-","A","A+"}))</f>
        <v>A-</v>
      </c>
      <c r="AN216" s="33" t="str">
        <f>IF(X216="0","0",LOOKUP(X216,{0,1,2,3,"3.5",4,5},{"F","D","C","B","A-","A","A+"}))</f>
        <v>A-</v>
      </c>
      <c r="AO216" s="33" t="str">
        <f>IF(AB216="0","0",LOOKUP(AB216,{0,1,2,3,"3.5",4,5},{"F","D","C","B","A-","A","A+"}))</f>
        <v>F</v>
      </c>
      <c r="AP216" s="52">
        <f t="shared" si="30"/>
        <v>365</v>
      </c>
    </row>
    <row r="217" spans="1:42" ht="20.100000000000001" customHeight="1" x14ac:dyDescent="0.25">
      <c r="A217" s="86">
        <v>2223</v>
      </c>
      <c r="B217" s="87" t="s">
        <v>505</v>
      </c>
      <c r="C217" s="62">
        <v>40</v>
      </c>
      <c r="D217" s="62">
        <v>22</v>
      </c>
      <c r="E217" s="59">
        <f t="shared" si="31"/>
        <v>62</v>
      </c>
      <c r="F217" s="59" t="str">
        <f>IF(E217="0","0",LOOKUP(E217,{0,33,40,50,60,70,80},{0,1,2,3,"3.5",4,5}))</f>
        <v>3.5</v>
      </c>
      <c r="G217" s="59">
        <v>64</v>
      </c>
      <c r="H217" s="59" t="str">
        <f>IF(G217="0","0",LOOKUP(G217,{0,33,40,50,60,70,80},{0,1,2,3,"3.5",4,5}))</f>
        <v>3.5</v>
      </c>
      <c r="I217" s="59">
        <v>25</v>
      </c>
      <c r="J217" s="59">
        <v>20</v>
      </c>
      <c r="K217" s="59">
        <f t="shared" si="32"/>
        <v>45</v>
      </c>
      <c r="L217" s="59" t="str">
        <f>IF(K217="0","0",LOOKUP(K217,{0,25,30,37,45,52,60},{0,1,2,3,"3.5",4,5}))</f>
        <v>3.5</v>
      </c>
      <c r="M217" s="71">
        <v>16</v>
      </c>
      <c r="N217" s="72">
        <v>11</v>
      </c>
      <c r="O217" s="59">
        <f t="shared" si="33"/>
        <v>0</v>
      </c>
      <c r="P217" s="59">
        <f>IF(O217="0","0",LOOKUP(O217,{0,33,40,50,60,70,80},{0,1,2,3,"3.5",4,5}))</f>
        <v>0</v>
      </c>
      <c r="Q217" s="62">
        <v>36</v>
      </c>
      <c r="R217" s="62">
        <v>19</v>
      </c>
      <c r="S217" s="59">
        <f t="shared" si="34"/>
        <v>55</v>
      </c>
      <c r="T217" s="59">
        <f>IF(S217="0","0",LOOKUP(S217,{0,33,40,50,60,70,80},{0,1,2,3,"3.5",4,5}))</f>
        <v>3</v>
      </c>
      <c r="U217" s="62">
        <v>34</v>
      </c>
      <c r="V217" s="62">
        <v>20</v>
      </c>
      <c r="W217" s="59">
        <f t="shared" si="35"/>
        <v>54</v>
      </c>
      <c r="X217" s="59">
        <f>IF(W217="0","0",LOOKUP(W217,{0,33,40,50,60,70,80},{0,1,2,3,"3.5",4,5}))</f>
        <v>3</v>
      </c>
      <c r="Y217" s="62">
        <v>18</v>
      </c>
      <c r="Z217" s="62">
        <v>12</v>
      </c>
      <c r="AA217" s="59">
        <f t="shared" si="36"/>
        <v>30</v>
      </c>
      <c r="AB217" s="59">
        <f>IF(AA217="0","0",LOOKUP(AA217,{0,25,30,37,45,52,60},{0,1,2,3,"3.5",4,5}))</f>
        <v>2</v>
      </c>
      <c r="AC217" s="82" t="s">
        <v>79</v>
      </c>
      <c r="AD217" s="82">
        <f>IF(ISBLANK(AB217)," ",IF(AB217="0","0",LOOKUP(AB217,{0,1,2,3,"3.5",4,5},{0,0,0,1,"1.5",2,3})))</f>
        <v>0</v>
      </c>
      <c r="AE217" s="77">
        <f t="shared" si="37"/>
        <v>0</v>
      </c>
      <c r="AF217" s="82" t="str">
        <f t="shared" si="38"/>
        <v>F</v>
      </c>
      <c r="AG217" s="85" t="str">
        <f t="shared" si="39"/>
        <v>Fail</v>
      </c>
      <c r="AH217" s="15"/>
      <c r="AI217" s="33" t="str">
        <f>IF(F217="0","0",LOOKUP(F217,{0,1,2,3,"3.5",4,5},{"F","D","C","B","A-","A","A+"}))</f>
        <v>A-</v>
      </c>
      <c r="AJ217" s="33" t="str">
        <f>IF(H217="0","0",LOOKUP(H217,{0,1,2,3,"3.5",4,5},{"F","D","C","B","A-","A","A+"}))</f>
        <v>A-</v>
      </c>
      <c r="AK217" s="33" t="str">
        <f>IF(L217="0","0",LOOKUP(L217,{0,1,2,3,"3.5",4,5},{"F","D","C","B","A-","A","A+"}))</f>
        <v>A-</v>
      </c>
      <c r="AL217" s="33" t="str">
        <f>IF(P217="0","0",LOOKUP(P217,{0,1,2,3,"3.5",4,5},{"F","D","C","B","A-","A","A+"}))</f>
        <v>F</v>
      </c>
      <c r="AM217" s="33" t="str">
        <f>IF(T217="0","0",LOOKUP(T217,{0,1,2,3,"3.5",4,5},{"F","D","C","B","A-","A","A+"}))</f>
        <v>B</v>
      </c>
      <c r="AN217" s="33" t="str">
        <f>IF(X217="0","0",LOOKUP(X217,{0,1,2,3,"3.5",4,5},{"F","D","C","B","A-","A","A+"}))</f>
        <v>B</v>
      </c>
      <c r="AO217" s="33" t="str">
        <f>IF(AB217="0","0",LOOKUP(AB217,{0,1,2,3,"3.5",4,5},{"F","D","C","B","A-","A","A+"}))</f>
        <v>C</v>
      </c>
      <c r="AP217" s="52">
        <f t="shared" si="30"/>
        <v>310</v>
      </c>
    </row>
    <row r="218" spans="1:42" ht="20.100000000000001" customHeight="1" x14ac:dyDescent="0.25">
      <c r="A218" s="86">
        <v>2224</v>
      </c>
      <c r="B218" s="87" t="s">
        <v>506</v>
      </c>
      <c r="C218" s="62">
        <v>36</v>
      </c>
      <c r="D218" s="62">
        <v>20</v>
      </c>
      <c r="E218" s="59">
        <f t="shared" si="31"/>
        <v>56</v>
      </c>
      <c r="F218" s="59">
        <f>IF(E218="0","0",LOOKUP(E218,{0,33,40,50,60,70,80},{0,1,2,3,"3.5",4,5}))</f>
        <v>3</v>
      </c>
      <c r="G218" s="59">
        <v>77</v>
      </c>
      <c r="H218" s="59">
        <f>IF(G218="0","0",LOOKUP(G218,{0,33,40,50,60,70,80},{0,1,2,3,"3.5",4,5}))</f>
        <v>4</v>
      </c>
      <c r="I218" s="59">
        <v>23</v>
      </c>
      <c r="J218" s="59">
        <v>18</v>
      </c>
      <c r="K218" s="59">
        <f t="shared" si="32"/>
        <v>41</v>
      </c>
      <c r="L218" s="59">
        <f>IF(K218="0","0",LOOKUP(K218,{0,25,30,37,45,52,60},{0,1,2,3,"3.5",4,5}))</f>
        <v>3</v>
      </c>
      <c r="M218" s="71">
        <v>19</v>
      </c>
      <c r="N218" s="72">
        <v>11</v>
      </c>
      <c r="O218" s="59">
        <f t="shared" si="33"/>
        <v>30</v>
      </c>
      <c r="P218" s="59">
        <f>IF(O218="0","0",LOOKUP(O218,{0,33,40,50,60,70,80},{0,1,2,3,"3.5",4,5}))</f>
        <v>0</v>
      </c>
      <c r="Q218" s="62">
        <v>0</v>
      </c>
      <c r="R218" s="62">
        <v>0</v>
      </c>
      <c r="S218" s="59">
        <f t="shared" si="34"/>
        <v>0</v>
      </c>
      <c r="T218" s="59">
        <f>IF(S218="0","0",LOOKUP(S218,{0,33,40,50,60,70,80},{0,1,2,3,"3.5",4,5}))</f>
        <v>0</v>
      </c>
      <c r="U218" s="62">
        <v>27</v>
      </c>
      <c r="V218" s="62">
        <v>14</v>
      </c>
      <c r="W218" s="59">
        <f t="shared" si="35"/>
        <v>41</v>
      </c>
      <c r="X218" s="59">
        <f>IF(W218="0","0",LOOKUP(W218,{0,33,40,50,60,70,80},{0,1,2,3,"3.5",4,5}))</f>
        <v>2</v>
      </c>
      <c r="Y218" s="62">
        <v>20</v>
      </c>
      <c r="Z218" s="62">
        <v>8</v>
      </c>
      <c r="AA218" s="59">
        <f t="shared" si="36"/>
        <v>28</v>
      </c>
      <c r="AB218" s="59">
        <f>IF(AA218="0","0",LOOKUP(AA218,{0,25,30,37,45,52,60},{0,1,2,3,"3.5",4,5}))</f>
        <v>1</v>
      </c>
      <c r="AC218" s="82" t="s">
        <v>79</v>
      </c>
      <c r="AD218" s="82">
        <f>IF(ISBLANK(AB218)," ",IF(AB218="0","0",LOOKUP(AB218,{0,1,2,3,"3.5",4,5},{0,0,0,1,"1.5",2,3})))</f>
        <v>0</v>
      </c>
      <c r="AE218" s="77">
        <f t="shared" si="37"/>
        <v>0</v>
      </c>
      <c r="AF218" s="82" t="str">
        <f t="shared" si="38"/>
        <v>F</v>
      </c>
      <c r="AG218" s="85" t="str">
        <f t="shared" si="39"/>
        <v>Fail</v>
      </c>
      <c r="AH218" s="15"/>
      <c r="AI218" s="33" t="str">
        <f>IF(F218="0","0",LOOKUP(F218,{0,1,2,3,"3.5",4,5},{"F","D","C","B","A-","A","A+"}))</f>
        <v>B</v>
      </c>
      <c r="AJ218" s="33" t="str">
        <f>IF(H218="0","0",LOOKUP(H218,{0,1,2,3,"3.5",4,5},{"F","D","C","B","A-","A","A+"}))</f>
        <v>A</v>
      </c>
      <c r="AK218" s="33" t="str">
        <f>IF(L218="0","0",LOOKUP(L218,{0,1,2,3,"3.5",4,5},{"F","D","C","B","A-","A","A+"}))</f>
        <v>B</v>
      </c>
      <c r="AL218" s="33" t="str">
        <f>IF(P218="0","0",LOOKUP(P218,{0,1,2,3,"3.5",4,5},{"F","D","C","B","A-","A","A+"}))</f>
        <v>F</v>
      </c>
      <c r="AM218" s="33" t="str">
        <f>IF(T218="0","0",LOOKUP(T218,{0,1,2,3,"3.5",4,5},{"F","D","C","B","A-","A","A+"}))</f>
        <v>F</v>
      </c>
      <c r="AN218" s="33" t="str">
        <f>IF(X218="0","0",LOOKUP(X218,{0,1,2,3,"3.5",4,5},{"F","D","C","B","A-","A","A+"}))</f>
        <v>C</v>
      </c>
      <c r="AO218" s="33" t="str">
        <f>IF(AB218="0","0",LOOKUP(AB218,{0,1,2,3,"3.5",4,5},{"F","D","C","B","A-","A","A+"}))</f>
        <v>D</v>
      </c>
      <c r="AP218" s="52">
        <f t="shared" si="30"/>
        <v>273</v>
      </c>
    </row>
    <row r="219" spans="1:42" ht="20.100000000000001" customHeight="1" x14ac:dyDescent="0.25">
      <c r="A219" s="86">
        <v>2225</v>
      </c>
      <c r="B219" s="87" t="s">
        <v>507</v>
      </c>
      <c r="C219" s="62">
        <v>28</v>
      </c>
      <c r="D219" s="62">
        <v>12</v>
      </c>
      <c r="E219" s="59">
        <f t="shared" si="31"/>
        <v>40</v>
      </c>
      <c r="F219" s="59">
        <f>IF(E219="0","0",LOOKUP(E219,{0,33,40,50,60,70,80},{0,1,2,3,"3.5",4,5}))</f>
        <v>2</v>
      </c>
      <c r="G219" s="59">
        <v>40</v>
      </c>
      <c r="H219" s="59">
        <f>IF(G219="0","0",LOOKUP(G219,{0,33,40,50,60,70,80},{0,1,2,3,"3.5",4,5}))</f>
        <v>2</v>
      </c>
      <c r="I219" s="59">
        <v>11</v>
      </c>
      <c r="J219" s="69">
        <v>10</v>
      </c>
      <c r="K219" s="59">
        <f t="shared" si="32"/>
        <v>0</v>
      </c>
      <c r="L219" s="59">
        <f>IF(K219="0","0",LOOKUP(K219,{0,25,30,37,45,52,60},{0,1,2,3,"3.5",4,5}))</f>
        <v>0</v>
      </c>
      <c r="M219" s="72"/>
      <c r="N219" s="72">
        <v>13</v>
      </c>
      <c r="O219" s="59">
        <f t="shared" si="33"/>
        <v>0</v>
      </c>
      <c r="P219" s="59">
        <f>IF(O219="0","0",LOOKUP(O219,{0,33,40,50,60,70,80},{0,1,2,3,"3.5",4,5}))</f>
        <v>0</v>
      </c>
      <c r="Q219" s="62">
        <v>24</v>
      </c>
      <c r="R219" s="62">
        <v>12</v>
      </c>
      <c r="S219" s="59">
        <f t="shared" si="34"/>
        <v>36</v>
      </c>
      <c r="T219" s="59">
        <f>IF(S219="0","0",LOOKUP(S219,{0,33,40,50,60,70,80},{0,1,2,3,"3.5",4,5}))</f>
        <v>1</v>
      </c>
      <c r="U219" s="62">
        <v>11</v>
      </c>
      <c r="V219" s="62">
        <v>7</v>
      </c>
      <c r="W219" s="59">
        <f t="shared" si="35"/>
        <v>0</v>
      </c>
      <c r="X219" s="59">
        <f>IF(W219="0","0",LOOKUP(W219,{0,33,40,50,60,70,80},{0,1,2,3,"3.5",4,5}))</f>
        <v>0</v>
      </c>
      <c r="Y219" s="62">
        <v>10</v>
      </c>
      <c r="Z219" s="62">
        <v>12</v>
      </c>
      <c r="AA219" s="59">
        <f t="shared" si="36"/>
        <v>0</v>
      </c>
      <c r="AB219" s="59">
        <f>IF(AA219="0","0",LOOKUP(AA219,{0,25,30,37,45,52,60},{0,1,2,3,"3.5",4,5}))</f>
        <v>0</v>
      </c>
      <c r="AC219" s="82" t="s">
        <v>79</v>
      </c>
      <c r="AD219" s="82">
        <f>IF(ISBLANK(AB219)," ",IF(AB219="0","0",LOOKUP(AB219,{0,1,2,3,"3.5",4,5},{0,0,0,1,"1.5",2,3})))</f>
        <v>0</v>
      </c>
      <c r="AE219" s="77">
        <f t="shared" si="37"/>
        <v>0</v>
      </c>
      <c r="AF219" s="82" t="str">
        <f t="shared" si="38"/>
        <v>F</v>
      </c>
      <c r="AG219" s="85" t="str">
        <f t="shared" si="39"/>
        <v>Fail</v>
      </c>
      <c r="AH219" s="15"/>
      <c r="AI219" s="33" t="str">
        <f>IF(F219="0","0",LOOKUP(F219,{0,1,2,3,"3.5",4,5},{"F","D","C","B","A-","A","A+"}))</f>
        <v>C</v>
      </c>
      <c r="AJ219" s="33" t="str">
        <f>IF(H219="0","0",LOOKUP(H219,{0,1,2,3,"3.5",4,5},{"F","D","C","B","A-","A","A+"}))</f>
        <v>C</v>
      </c>
      <c r="AK219" s="33" t="str">
        <f>IF(L219="0","0",LOOKUP(L219,{0,1,2,3,"3.5",4,5},{"F","D","C","B","A-","A","A+"}))</f>
        <v>F</v>
      </c>
      <c r="AL219" s="33" t="str">
        <f>IF(P219="0","0",LOOKUP(P219,{0,1,2,3,"3.5",4,5},{"F","D","C","B","A-","A","A+"}))</f>
        <v>F</v>
      </c>
      <c r="AM219" s="33" t="str">
        <f>IF(T219="0","0",LOOKUP(T219,{0,1,2,3,"3.5",4,5},{"F","D","C","B","A-","A","A+"}))</f>
        <v>D</v>
      </c>
      <c r="AN219" s="33" t="str">
        <f>IF(X219="0","0",LOOKUP(X219,{0,1,2,3,"3.5",4,5},{"F","D","C","B","A-","A","A+"}))</f>
        <v>F</v>
      </c>
      <c r="AO219" s="33" t="str">
        <f>IF(AB219="0","0",LOOKUP(AB219,{0,1,2,3,"3.5",4,5},{"F","D","C","B","A-","A","A+"}))</f>
        <v>F</v>
      </c>
      <c r="AP219" s="52">
        <f t="shared" si="30"/>
        <v>116</v>
      </c>
    </row>
    <row r="220" spans="1:42" ht="20.100000000000001" customHeight="1" x14ac:dyDescent="0.25">
      <c r="A220" s="86">
        <v>2226</v>
      </c>
      <c r="B220" s="87" t="s">
        <v>508</v>
      </c>
      <c r="C220" s="62">
        <v>39</v>
      </c>
      <c r="D220" s="62">
        <v>21</v>
      </c>
      <c r="E220" s="59">
        <f t="shared" si="31"/>
        <v>60</v>
      </c>
      <c r="F220" s="59" t="str">
        <f>IF(E220="0","0",LOOKUP(E220,{0,33,40,50,60,70,80},{0,1,2,3,"3.5",4,5}))</f>
        <v>3.5</v>
      </c>
      <c r="G220" s="59">
        <v>54</v>
      </c>
      <c r="H220" s="59">
        <f>IF(G220="0","0",LOOKUP(G220,{0,33,40,50,60,70,80},{0,1,2,3,"3.5",4,5}))</f>
        <v>3</v>
      </c>
      <c r="I220" s="59">
        <v>8</v>
      </c>
      <c r="J220" s="69">
        <v>15</v>
      </c>
      <c r="K220" s="59">
        <f t="shared" si="32"/>
        <v>0</v>
      </c>
      <c r="L220" s="59">
        <f>IF(K220="0","0",LOOKUP(K220,{0,25,30,37,45,52,60},{0,1,2,3,"3.5",4,5}))</f>
        <v>0</v>
      </c>
      <c r="M220" s="71">
        <v>19</v>
      </c>
      <c r="N220" s="72">
        <v>10</v>
      </c>
      <c r="O220" s="59">
        <f t="shared" si="33"/>
        <v>29</v>
      </c>
      <c r="P220" s="59">
        <f>IF(O220="0","0",LOOKUP(O220,{0,33,40,50,60,70,80},{0,1,2,3,"3.5",4,5}))</f>
        <v>0</v>
      </c>
      <c r="Q220" s="62">
        <v>25</v>
      </c>
      <c r="R220" s="62">
        <v>11</v>
      </c>
      <c r="S220" s="59">
        <f t="shared" si="34"/>
        <v>36</v>
      </c>
      <c r="T220" s="59">
        <f>IF(S220="0","0",LOOKUP(S220,{0,33,40,50,60,70,80},{0,1,2,3,"3.5",4,5}))</f>
        <v>1</v>
      </c>
      <c r="U220" s="62">
        <v>26</v>
      </c>
      <c r="V220" s="62">
        <v>18</v>
      </c>
      <c r="W220" s="59">
        <f t="shared" si="35"/>
        <v>44</v>
      </c>
      <c r="X220" s="59">
        <f>IF(W220="0","0",LOOKUP(W220,{0,33,40,50,60,70,80},{0,1,2,3,"3.5",4,5}))</f>
        <v>2</v>
      </c>
      <c r="Y220" s="62">
        <v>8</v>
      </c>
      <c r="Z220" s="62">
        <v>16</v>
      </c>
      <c r="AA220" s="59">
        <f t="shared" si="36"/>
        <v>0</v>
      </c>
      <c r="AB220" s="59">
        <f>IF(AA220="0","0",LOOKUP(AA220,{0,25,30,37,45,52,60},{0,1,2,3,"3.5",4,5}))</f>
        <v>0</v>
      </c>
      <c r="AC220" s="82" t="s">
        <v>79</v>
      </c>
      <c r="AD220" s="82">
        <f>IF(ISBLANK(AB220)," ",IF(AB220="0","0",LOOKUP(AB220,{0,1,2,3,"3.5",4,5},{0,0,0,1,"1.5",2,3})))</f>
        <v>0</v>
      </c>
      <c r="AE220" s="77">
        <f t="shared" si="37"/>
        <v>0</v>
      </c>
      <c r="AF220" s="82" t="str">
        <f t="shared" si="38"/>
        <v>F</v>
      </c>
      <c r="AG220" s="85" t="str">
        <f t="shared" si="39"/>
        <v>Fail</v>
      </c>
      <c r="AH220" s="15"/>
      <c r="AI220" s="33" t="str">
        <f>IF(F220="0","0",LOOKUP(F220,{0,1,2,3,"3.5",4,5},{"F","D","C","B","A-","A","A+"}))</f>
        <v>A-</v>
      </c>
      <c r="AJ220" s="33" t="str">
        <f>IF(H220="0","0",LOOKUP(H220,{0,1,2,3,"3.5",4,5},{"F","D","C","B","A-","A","A+"}))</f>
        <v>B</v>
      </c>
      <c r="AK220" s="33" t="str">
        <f>IF(L220="0","0",LOOKUP(L220,{0,1,2,3,"3.5",4,5},{"F","D","C","B","A-","A","A+"}))</f>
        <v>F</v>
      </c>
      <c r="AL220" s="33" t="str">
        <f>IF(P220="0","0",LOOKUP(P220,{0,1,2,3,"3.5",4,5},{"F","D","C","B","A-","A","A+"}))</f>
        <v>F</v>
      </c>
      <c r="AM220" s="33" t="str">
        <f>IF(T220="0","0",LOOKUP(T220,{0,1,2,3,"3.5",4,5},{"F","D","C","B","A-","A","A+"}))</f>
        <v>D</v>
      </c>
      <c r="AN220" s="33" t="str">
        <f>IF(X220="0","0",LOOKUP(X220,{0,1,2,3,"3.5",4,5},{"F","D","C","B","A-","A","A+"}))</f>
        <v>C</v>
      </c>
      <c r="AO220" s="33" t="str">
        <f>IF(AB220="0","0",LOOKUP(AB220,{0,1,2,3,"3.5",4,5},{"F","D","C","B","A-","A","A+"}))</f>
        <v>F</v>
      </c>
      <c r="AP220" s="52">
        <f t="shared" si="30"/>
        <v>223</v>
      </c>
    </row>
    <row r="221" spans="1:42" ht="20.100000000000001" customHeight="1" x14ac:dyDescent="0.25">
      <c r="A221" s="86">
        <v>2227</v>
      </c>
      <c r="B221" s="87" t="s">
        <v>509</v>
      </c>
      <c r="C221" s="62">
        <v>0</v>
      </c>
      <c r="D221" s="62">
        <v>0</v>
      </c>
      <c r="E221" s="59">
        <f t="shared" si="31"/>
        <v>0</v>
      </c>
      <c r="F221" s="59">
        <f>IF(E221="0","0",LOOKUP(E221,{0,33,40,50,60,70,80},{0,1,2,3,"3.5",4,5}))</f>
        <v>0</v>
      </c>
      <c r="G221" s="59"/>
      <c r="H221" s="59">
        <f>IF(G221="0","0",LOOKUP(G221,{0,33,40,50,60,70,80},{0,1,2,3,"3.5",4,5}))</f>
        <v>0</v>
      </c>
      <c r="I221" s="67"/>
      <c r="J221" s="70"/>
      <c r="K221" s="59">
        <f t="shared" si="32"/>
        <v>0</v>
      </c>
      <c r="L221" s="59">
        <f>IF(K221="0","0",LOOKUP(K221,{0,25,30,37,45,52,60},{0,1,2,3,"3.5",4,5}))</f>
        <v>0</v>
      </c>
      <c r="M221" s="67"/>
      <c r="N221" s="67"/>
      <c r="O221" s="59">
        <f t="shared" si="33"/>
        <v>0</v>
      </c>
      <c r="P221" s="59">
        <f>IF(O221="0","0",LOOKUP(O221,{0,33,40,50,60,70,80},{0,1,2,3,"3.5",4,5}))</f>
        <v>0</v>
      </c>
      <c r="Q221" s="62">
        <v>0</v>
      </c>
      <c r="R221" s="62">
        <v>0</v>
      </c>
      <c r="S221" s="59">
        <f t="shared" si="34"/>
        <v>0</v>
      </c>
      <c r="T221" s="59">
        <f>IF(S221="0","0",LOOKUP(S221,{0,33,40,50,60,70,80},{0,1,2,3,"3.5",4,5}))</f>
        <v>0</v>
      </c>
      <c r="U221" s="62">
        <v>0</v>
      </c>
      <c r="V221" s="62">
        <v>0</v>
      </c>
      <c r="W221" s="59">
        <f t="shared" si="35"/>
        <v>0</v>
      </c>
      <c r="X221" s="59">
        <f>IF(W221="0","0",LOOKUP(W221,{0,33,40,50,60,70,80},{0,1,2,3,"3.5",4,5}))</f>
        <v>0</v>
      </c>
      <c r="Y221" s="62">
        <v>0</v>
      </c>
      <c r="Z221" s="62">
        <v>0</v>
      </c>
      <c r="AA221" s="59">
        <f t="shared" si="36"/>
        <v>0</v>
      </c>
      <c r="AB221" s="59">
        <f>IF(AA221="0","0",LOOKUP(AA221,{0,25,30,37,45,52,60},{0,1,2,3,"3.5",4,5}))</f>
        <v>0</v>
      </c>
      <c r="AC221" s="82" t="s">
        <v>79</v>
      </c>
      <c r="AD221" s="82">
        <f>IF(ISBLANK(AB221)," ",IF(AB221="0","0",LOOKUP(AB221,{0,1,2,3,"3.5",4,5},{0,0,0,1,"1.5",2,3})))</f>
        <v>0</v>
      </c>
      <c r="AE221" s="77">
        <f t="shared" si="37"/>
        <v>0</v>
      </c>
      <c r="AF221" s="82" t="str">
        <f t="shared" si="38"/>
        <v>F</v>
      </c>
      <c r="AG221" s="85" t="str">
        <f t="shared" si="39"/>
        <v>Fail</v>
      </c>
      <c r="AH221" s="15"/>
      <c r="AI221" s="33" t="str">
        <f>IF(F221="0","0",LOOKUP(F221,{0,1,2,3,"3.5",4,5},{"F","D","C","B","A-","A","A+"}))</f>
        <v>F</v>
      </c>
      <c r="AJ221" s="33" t="str">
        <f>IF(H221="0","0",LOOKUP(H221,{0,1,2,3,"3.5",4,5},{"F","D","C","B","A-","A","A+"}))</f>
        <v>F</v>
      </c>
      <c r="AK221" s="33" t="str">
        <f>IF(L221="0","0",LOOKUP(L221,{0,1,2,3,"3.5",4,5},{"F","D","C","B","A-","A","A+"}))</f>
        <v>F</v>
      </c>
      <c r="AL221" s="33" t="str">
        <f>IF(P221="0","0",LOOKUP(P221,{0,1,2,3,"3.5",4,5},{"F","D","C","B","A-","A","A+"}))</f>
        <v>F</v>
      </c>
      <c r="AM221" s="33" t="str">
        <f>IF(T221="0","0",LOOKUP(T221,{0,1,2,3,"3.5",4,5},{"F","D","C","B","A-","A","A+"}))</f>
        <v>F</v>
      </c>
      <c r="AN221" s="33" t="str">
        <f>IF(X221="0","0",LOOKUP(X221,{0,1,2,3,"3.5",4,5},{"F","D","C","B","A-","A","A+"}))</f>
        <v>F</v>
      </c>
      <c r="AO221" s="33" t="str">
        <f>IF(AB221="0","0",LOOKUP(AB221,{0,1,2,3,"3.5",4,5},{"F","D","C","B","A-","A","A+"}))</f>
        <v>F</v>
      </c>
      <c r="AP221" s="52">
        <f t="shared" si="30"/>
        <v>0</v>
      </c>
    </row>
    <row r="222" spans="1:42" ht="20.100000000000001" customHeight="1" x14ac:dyDescent="0.25">
      <c r="A222" s="86">
        <v>2228</v>
      </c>
      <c r="B222" s="87" t="s">
        <v>510</v>
      </c>
      <c r="C222" s="62">
        <v>40</v>
      </c>
      <c r="D222" s="62">
        <v>24</v>
      </c>
      <c r="E222" s="59">
        <f t="shared" si="31"/>
        <v>64</v>
      </c>
      <c r="F222" s="59" t="str">
        <f>IF(E222="0","0",LOOKUP(E222,{0,33,40,50,60,70,80},{0,1,2,3,"3.5",4,5}))</f>
        <v>3.5</v>
      </c>
      <c r="G222" s="59">
        <v>57</v>
      </c>
      <c r="H222" s="59">
        <f>IF(G222="0","0",LOOKUP(G222,{0,33,40,50,60,70,80},{0,1,2,3,"3.5",4,5}))</f>
        <v>3</v>
      </c>
      <c r="I222" s="59">
        <v>27</v>
      </c>
      <c r="J222" s="69">
        <v>16</v>
      </c>
      <c r="K222" s="59">
        <f t="shared" si="32"/>
        <v>43</v>
      </c>
      <c r="L222" s="59">
        <f>IF(K222="0","0",LOOKUP(K222,{0,25,30,37,45,52,60},{0,1,2,3,"3.5",4,5}))</f>
        <v>3</v>
      </c>
      <c r="M222" s="59">
        <v>27</v>
      </c>
      <c r="N222" s="59">
        <v>13</v>
      </c>
      <c r="O222" s="59">
        <f t="shared" si="33"/>
        <v>40</v>
      </c>
      <c r="P222" s="59">
        <f>IF(O222="0","0",LOOKUP(O222,{0,33,40,50,60,70,80},{0,1,2,3,"3.5",4,5}))</f>
        <v>2</v>
      </c>
      <c r="Q222" s="62">
        <v>41</v>
      </c>
      <c r="R222" s="62">
        <v>13</v>
      </c>
      <c r="S222" s="59">
        <f t="shared" si="34"/>
        <v>54</v>
      </c>
      <c r="T222" s="59">
        <f>IF(S222="0","0",LOOKUP(S222,{0,33,40,50,60,70,80},{0,1,2,3,"3.5",4,5}))</f>
        <v>3</v>
      </c>
      <c r="U222" s="62">
        <v>26</v>
      </c>
      <c r="V222" s="62">
        <v>15</v>
      </c>
      <c r="W222" s="59">
        <f t="shared" si="35"/>
        <v>41</v>
      </c>
      <c r="X222" s="59">
        <f>IF(W222="0","0",LOOKUP(W222,{0,33,40,50,60,70,80},{0,1,2,3,"3.5",4,5}))</f>
        <v>2</v>
      </c>
      <c r="Y222" s="62">
        <v>17</v>
      </c>
      <c r="Z222" s="62">
        <v>12</v>
      </c>
      <c r="AA222" s="59">
        <f t="shared" si="36"/>
        <v>29</v>
      </c>
      <c r="AB222" s="59">
        <f>IF(AA222="0","0",LOOKUP(AA222,{0,25,30,37,45,52,60},{0,1,2,3,"3.5",4,5}))</f>
        <v>1</v>
      </c>
      <c r="AC222" s="82" t="s">
        <v>79</v>
      </c>
      <c r="AD222" s="82">
        <f>IF(ISBLANK(AB222)," ",IF(AB222="0","0",LOOKUP(AB222,{0,1,2,3,"3.5",4,5},{0,0,0,1,"1.5",2,3})))</f>
        <v>0</v>
      </c>
      <c r="AE222" s="77">
        <f t="shared" si="37"/>
        <v>2.75</v>
      </c>
      <c r="AF222" s="82" t="str">
        <f t="shared" si="38"/>
        <v>C</v>
      </c>
      <c r="AG222" s="85" t="str">
        <f t="shared" si="39"/>
        <v>Bellow Average Result</v>
      </c>
      <c r="AH222" s="15"/>
      <c r="AI222" s="33" t="str">
        <f>IF(F222="0","0",LOOKUP(F222,{0,1,2,3,"3.5",4,5},{"F","D","C","B","A-","A","A+"}))</f>
        <v>A-</v>
      </c>
      <c r="AJ222" s="33" t="str">
        <f>IF(H222="0","0",LOOKUP(H222,{0,1,2,3,"3.5",4,5},{"F","D","C","B","A-","A","A+"}))</f>
        <v>B</v>
      </c>
      <c r="AK222" s="33" t="str">
        <f>IF(L222="0","0",LOOKUP(L222,{0,1,2,3,"3.5",4,5},{"F","D","C","B","A-","A","A+"}))</f>
        <v>B</v>
      </c>
      <c r="AL222" s="33" t="str">
        <f>IF(P222="0","0",LOOKUP(P222,{0,1,2,3,"3.5",4,5},{"F","D","C","B","A-","A","A+"}))</f>
        <v>C</v>
      </c>
      <c r="AM222" s="33" t="str">
        <f>IF(T222="0","0",LOOKUP(T222,{0,1,2,3,"3.5",4,5},{"F","D","C","B","A-","A","A+"}))</f>
        <v>B</v>
      </c>
      <c r="AN222" s="33" t="str">
        <f>IF(X222="0","0",LOOKUP(X222,{0,1,2,3,"3.5",4,5},{"F","D","C","B","A-","A","A+"}))</f>
        <v>C</v>
      </c>
      <c r="AO222" s="33" t="str">
        <f>IF(AB222="0","0",LOOKUP(AB222,{0,1,2,3,"3.5",4,5},{"F","D","C","B","A-","A","A+"}))</f>
        <v>D</v>
      </c>
      <c r="AP222" s="52">
        <f t="shared" si="30"/>
        <v>328</v>
      </c>
    </row>
    <row r="223" spans="1:42" ht="20.100000000000001" customHeight="1" x14ac:dyDescent="0.25">
      <c r="A223" s="86">
        <v>2229</v>
      </c>
      <c r="B223" s="87" t="s">
        <v>511</v>
      </c>
      <c r="C223" s="62">
        <v>46</v>
      </c>
      <c r="D223" s="62">
        <v>27</v>
      </c>
      <c r="E223" s="59">
        <f t="shared" si="31"/>
        <v>73</v>
      </c>
      <c r="F223" s="59">
        <f>IF(E223="0","0",LOOKUP(E223,{0,33,40,50,60,70,80},{0,1,2,3,"3.5",4,5}))</f>
        <v>4</v>
      </c>
      <c r="G223" s="59">
        <v>76</v>
      </c>
      <c r="H223" s="59">
        <f>IF(G223="0","0",LOOKUP(G223,{0,33,40,50,60,70,80},{0,1,2,3,"3.5",4,5}))</f>
        <v>4</v>
      </c>
      <c r="I223" s="59">
        <v>25</v>
      </c>
      <c r="J223" s="69">
        <v>18</v>
      </c>
      <c r="K223" s="59">
        <f t="shared" si="32"/>
        <v>43</v>
      </c>
      <c r="L223" s="59">
        <f>IF(K223="0","0",LOOKUP(K223,{0,25,30,37,45,52,60},{0,1,2,3,"3.5",4,5}))</f>
        <v>3</v>
      </c>
      <c r="M223" s="71">
        <v>41</v>
      </c>
      <c r="N223" s="72">
        <v>24</v>
      </c>
      <c r="O223" s="59">
        <f t="shared" si="33"/>
        <v>65</v>
      </c>
      <c r="P223" s="59" t="str">
        <f>IF(O223="0","0",LOOKUP(O223,{0,33,40,50,60,70,80},{0,1,2,3,"3.5",4,5}))</f>
        <v>3.5</v>
      </c>
      <c r="Q223" s="62">
        <v>57</v>
      </c>
      <c r="R223" s="62">
        <v>22</v>
      </c>
      <c r="S223" s="59">
        <f t="shared" si="34"/>
        <v>79</v>
      </c>
      <c r="T223" s="59">
        <f>IF(S223="0","0",LOOKUP(S223,{0,33,40,50,60,70,80},{0,1,2,3,"3.5",4,5}))</f>
        <v>4</v>
      </c>
      <c r="U223" s="62">
        <v>45</v>
      </c>
      <c r="V223" s="62">
        <v>26</v>
      </c>
      <c r="W223" s="59">
        <f t="shared" si="35"/>
        <v>71</v>
      </c>
      <c r="X223" s="59">
        <f>IF(W223="0","0",LOOKUP(W223,{0,33,40,50,60,70,80},{0,1,2,3,"3.5",4,5}))</f>
        <v>4</v>
      </c>
      <c r="Y223" s="62">
        <v>43</v>
      </c>
      <c r="Z223" s="62">
        <v>19</v>
      </c>
      <c r="AA223" s="59">
        <f t="shared" si="36"/>
        <v>62</v>
      </c>
      <c r="AB223" s="59">
        <f>IF(AA223="0","0",LOOKUP(AA223,{0,25,30,37,45,52,60},{0,1,2,3,"3.5",4,5}))</f>
        <v>5</v>
      </c>
      <c r="AC223" s="82" t="s">
        <v>79</v>
      </c>
      <c r="AD223" s="82">
        <f>IF(ISBLANK(AB223)," ",IF(AB223="0","0",LOOKUP(AB223,{0,1,2,3,"3.5",4,5},{0,0,0,1,"1.5",2,3})))</f>
        <v>3</v>
      </c>
      <c r="AE223" s="77">
        <f t="shared" si="37"/>
        <v>4.25</v>
      </c>
      <c r="AF223" s="82" t="str">
        <f t="shared" si="38"/>
        <v>A</v>
      </c>
      <c r="AG223" s="85" t="str">
        <f t="shared" si="39"/>
        <v>Very Good Result</v>
      </c>
      <c r="AH223" s="15"/>
      <c r="AI223" s="33" t="str">
        <f>IF(F223="0","0",LOOKUP(F223,{0,1,2,3,"3.5",4,5},{"F","D","C","B","A-","A","A+"}))</f>
        <v>A</v>
      </c>
      <c r="AJ223" s="33" t="str">
        <f>IF(H223="0","0",LOOKUP(H223,{0,1,2,3,"3.5",4,5},{"F","D","C","B","A-","A","A+"}))</f>
        <v>A</v>
      </c>
      <c r="AK223" s="33" t="str">
        <f>IF(L223="0","0",LOOKUP(L223,{0,1,2,3,"3.5",4,5},{"F","D","C","B","A-","A","A+"}))</f>
        <v>B</v>
      </c>
      <c r="AL223" s="33" t="str">
        <f>IF(P223="0","0",LOOKUP(P223,{0,1,2,3,"3.5",4,5},{"F","D","C","B","A-","A","A+"}))</f>
        <v>A-</v>
      </c>
      <c r="AM223" s="33" t="str">
        <f>IF(T223="0","0",LOOKUP(T223,{0,1,2,3,"3.5",4,5},{"F","D","C","B","A-","A","A+"}))</f>
        <v>A</v>
      </c>
      <c r="AN223" s="33" t="str">
        <f>IF(X223="0","0",LOOKUP(X223,{0,1,2,3,"3.5",4,5},{"F","D","C","B","A-","A","A+"}))</f>
        <v>A</v>
      </c>
      <c r="AO223" s="33" t="str">
        <f>IF(AB223="0","0",LOOKUP(AB223,{0,1,2,3,"3.5",4,5},{"F","D","C","B","A-","A","A+"}))</f>
        <v>A+</v>
      </c>
      <c r="AP223" s="52">
        <f t="shared" si="30"/>
        <v>469</v>
      </c>
    </row>
    <row r="224" spans="1:42" ht="20.100000000000001" customHeight="1" x14ac:dyDescent="0.25">
      <c r="A224" s="86">
        <v>2230</v>
      </c>
      <c r="B224" s="87" t="s">
        <v>512</v>
      </c>
      <c r="C224" s="62">
        <v>15</v>
      </c>
      <c r="D224" s="62">
        <v>20</v>
      </c>
      <c r="E224" s="59">
        <f t="shared" si="31"/>
        <v>0</v>
      </c>
      <c r="F224" s="59">
        <f>IF(E224="0","0",LOOKUP(E224,{0,33,40,50,60,70,80},{0,1,2,3,"3.5",4,5}))</f>
        <v>0</v>
      </c>
      <c r="G224" s="59">
        <v>33</v>
      </c>
      <c r="H224" s="59">
        <f>IF(G224="0","0",LOOKUP(G224,{0,33,40,50,60,70,80},{0,1,2,3,"3.5",4,5}))</f>
        <v>1</v>
      </c>
      <c r="I224" s="59">
        <v>11</v>
      </c>
      <c r="J224" s="69">
        <v>18</v>
      </c>
      <c r="K224" s="59">
        <f t="shared" si="32"/>
        <v>0</v>
      </c>
      <c r="L224" s="59">
        <f>IF(K224="0","0",LOOKUP(K224,{0,25,30,37,45,52,60},{0,1,2,3,"3.5",4,5}))</f>
        <v>0</v>
      </c>
      <c r="M224" s="71">
        <v>2</v>
      </c>
      <c r="N224" s="72">
        <v>18</v>
      </c>
      <c r="O224" s="59">
        <f t="shared" si="33"/>
        <v>0</v>
      </c>
      <c r="P224" s="59">
        <f>IF(O224="0","0",LOOKUP(O224,{0,33,40,50,60,70,80},{0,1,2,3,"3.5",4,5}))</f>
        <v>0</v>
      </c>
      <c r="Q224" s="62">
        <v>4</v>
      </c>
      <c r="R224" s="62">
        <v>10</v>
      </c>
      <c r="S224" s="59">
        <f t="shared" si="34"/>
        <v>0</v>
      </c>
      <c r="T224" s="59">
        <f>IF(S224="0","0",LOOKUP(S224,{0,33,40,50,60,70,80},{0,1,2,3,"3.5",4,5}))</f>
        <v>0</v>
      </c>
      <c r="U224" s="62">
        <v>2</v>
      </c>
      <c r="V224" s="62">
        <v>8</v>
      </c>
      <c r="W224" s="59">
        <f t="shared" si="35"/>
        <v>0</v>
      </c>
      <c r="X224" s="59">
        <f>IF(W224="0","0",LOOKUP(W224,{0,33,40,50,60,70,80},{0,1,2,3,"3.5",4,5}))</f>
        <v>0</v>
      </c>
      <c r="Y224" s="62">
        <v>0</v>
      </c>
      <c r="Z224" s="62">
        <v>0</v>
      </c>
      <c r="AA224" s="59">
        <f t="shared" si="36"/>
        <v>0</v>
      </c>
      <c r="AB224" s="59">
        <f>IF(AA224="0","0",LOOKUP(AA224,{0,25,30,37,45,52,60},{0,1,2,3,"3.5",4,5}))</f>
        <v>0</v>
      </c>
      <c r="AC224" s="82" t="s">
        <v>79</v>
      </c>
      <c r="AD224" s="82">
        <f>IF(ISBLANK(AB224)," ",IF(AB224="0","0",LOOKUP(AB224,{0,1,2,3,"3.5",4,5},{0,0,0,1,"1.5",2,3})))</f>
        <v>0</v>
      </c>
      <c r="AE224" s="77">
        <f t="shared" si="37"/>
        <v>0</v>
      </c>
      <c r="AF224" s="82" t="str">
        <f t="shared" si="38"/>
        <v>F</v>
      </c>
      <c r="AG224" s="85" t="str">
        <f t="shared" si="39"/>
        <v>Fail</v>
      </c>
      <c r="AH224" s="15"/>
      <c r="AI224" s="33" t="str">
        <f>IF(F224="0","0",LOOKUP(F224,{0,1,2,3,"3.5",4,5},{"F","D","C","B","A-","A","A+"}))</f>
        <v>F</v>
      </c>
      <c r="AJ224" s="33" t="str">
        <f>IF(H224="0","0",LOOKUP(H224,{0,1,2,3,"3.5",4,5},{"F","D","C","B","A-","A","A+"}))</f>
        <v>D</v>
      </c>
      <c r="AK224" s="33" t="str">
        <f>IF(L224="0","0",LOOKUP(L224,{0,1,2,3,"3.5",4,5},{"F","D","C","B","A-","A","A+"}))</f>
        <v>F</v>
      </c>
      <c r="AL224" s="33" t="str">
        <f>IF(P224="0","0",LOOKUP(P224,{0,1,2,3,"3.5",4,5},{"F","D","C","B","A-","A","A+"}))</f>
        <v>F</v>
      </c>
      <c r="AM224" s="33" t="str">
        <f>IF(T224="0","0",LOOKUP(T224,{0,1,2,3,"3.5",4,5},{"F","D","C","B","A-","A","A+"}))</f>
        <v>F</v>
      </c>
      <c r="AN224" s="33" t="str">
        <f>IF(X224="0","0",LOOKUP(X224,{0,1,2,3,"3.5",4,5},{"F","D","C","B","A-","A","A+"}))</f>
        <v>F</v>
      </c>
      <c r="AO224" s="33" t="str">
        <f>IF(AB224="0","0",LOOKUP(AB224,{0,1,2,3,"3.5",4,5},{"F","D","C","B","A-","A","A+"}))</f>
        <v>F</v>
      </c>
      <c r="AP224" s="52">
        <f t="shared" si="30"/>
        <v>33</v>
      </c>
    </row>
    <row r="225" spans="1:42" ht="20.100000000000001" customHeight="1" x14ac:dyDescent="0.25">
      <c r="A225" s="86">
        <v>2231</v>
      </c>
      <c r="B225" s="87" t="s">
        <v>513</v>
      </c>
      <c r="C225" s="62">
        <v>47</v>
      </c>
      <c r="D225" s="62">
        <v>22</v>
      </c>
      <c r="E225" s="59">
        <f t="shared" si="31"/>
        <v>69</v>
      </c>
      <c r="F225" s="59" t="str">
        <f>IF(E225="0","0",LOOKUP(E225,{0,33,40,50,60,70,80},{0,1,2,3,"3.5",4,5}))</f>
        <v>3.5</v>
      </c>
      <c r="G225" s="59">
        <v>60</v>
      </c>
      <c r="H225" s="59" t="str">
        <f>IF(G225="0","0",LOOKUP(G225,{0,33,40,50,60,70,80},{0,1,2,3,"3.5",4,5}))</f>
        <v>3.5</v>
      </c>
      <c r="I225" s="59">
        <v>20</v>
      </c>
      <c r="J225" s="69">
        <v>17</v>
      </c>
      <c r="K225" s="59">
        <f t="shared" si="32"/>
        <v>37</v>
      </c>
      <c r="L225" s="59">
        <f>IF(K225="0","0",LOOKUP(K225,{0,25,30,37,45,52,60},{0,1,2,3,"3.5",4,5}))</f>
        <v>3</v>
      </c>
      <c r="M225" s="72">
        <v>27</v>
      </c>
      <c r="N225" s="72">
        <v>18</v>
      </c>
      <c r="O225" s="59">
        <f t="shared" si="33"/>
        <v>45</v>
      </c>
      <c r="P225" s="59">
        <f>IF(O225="0","0",LOOKUP(O225,{0,33,40,50,60,70,80},{0,1,2,3,"3.5",4,5}))</f>
        <v>2</v>
      </c>
      <c r="Q225" s="62">
        <v>55</v>
      </c>
      <c r="R225" s="62">
        <v>12</v>
      </c>
      <c r="S225" s="59">
        <f t="shared" si="34"/>
        <v>67</v>
      </c>
      <c r="T225" s="59" t="str">
        <f>IF(S225="0","0",LOOKUP(S225,{0,33,40,50,60,70,80},{0,1,2,3,"3.5",4,5}))</f>
        <v>3.5</v>
      </c>
      <c r="U225" s="62">
        <v>34</v>
      </c>
      <c r="V225" s="62">
        <v>19</v>
      </c>
      <c r="W225" s="59">
        <f t="shared" si="35"/>
        <v>53</v>
      </c>
      <c r="X225" s="59">
        <f>IF(W225="0","0",LOOKUP(W225,{0,33,40,50,60,70,80},{0,1,2,3,"3.5",4,5}))</f>
        <v>3</v>
      </c>
      <c r="Y225" s="62">
        <v>22</v>
      </c>
      <c r="Z225" s="62">
        <v>19</v>
      </c>
      <c r="AA225" s="59">
        <f t="shared" si="36"/>
        <v>41</v>
      </c>
      <c r="AB225" s="59">
        <f>IF(AA225="0","0",LOOKUP(AA225,{0,25,30,37,45,52,60},{0,1,2,3,"3.5",4,5}))</f>
        <v>3</v>
      </c>
      <c r="AC225" s="82" t="s">
        <v>79</v>
      </c>
      <c r="AD225" s="82">
        <f>IF(ISBLANK(AB225)," ",IF(AB225="0","0",LOOKUP(AB225,{0,1,2,3,"3.5",4,5},{0,0,0,1,"1.5",2,3})))</f>
        <v>1</v>
      </c>
      <c r="AE225" s="77">
        <f t="shared" si="37"/>
        <v>3.25</v>
      </c>
      <c r="AF225" s="82" t="str">
        <f t="shared" si="38"/>
        <v>B</v>
      </c>
      <c r="AG225" s="85" t="str">
        <f t="shared" si="39"/>
        <v>Average Result</v>
      </c>
      <c r="AH225" s="15"/>
      <c r="AI225" s="33" t="str">
        <f>IF(F225="0","0",LOOKUP(F225,{0,1,2,3,"3.5",4,5},{"F","D","C","B","A-","A","A+"}))</f>
        <v>A-</v>
      </c>
      <c r="AJ225" s="33" t="str">
        <f>IF(H225="0","0",LOOKUP(H225,{0,1,2,3,"3.5",4,5},{"F","D","C","B","A-","A","A+"}))</f>
        <v>A-</v>
      </c>
      <c r="AK225" s="33" t="str">
        <f>IF(L225="0","0",LOOKUP(L225,{0,1,2,3,"3.5",4,5},{"F","D","C","B","A-","A","A+"}))</f>
        <v>B</v>
      </c>
      <c r="AL225" s="33" t="str">
        <f>IF(P225="0","0",LOOKUP(P225,{0,1,2,3,"3.5",4,5},{"F","D","C","B","A-","A","A+"}))</f>
        <v>C</v>
      </c>
      <c r="AM225" s="33" t="str">
        <f>IF(T225="0","0",LOOKUP(T225,{0,1,2,3,"3.5",4,5},{"F","D","C","B","A-","A","A+"}))</f>
        <v>A-</v>
      </c>
      <c r="AN225" s="33" t="str">
        <f>IF(X225="0","0",LOOKUP(X225,{0,1,2,3,"3.5",4,5},{"F","D","C","B","A-","A","A+"}))</f>
        <v>B</v>
      </c>
      <c r="AO225" s="33" t="str">
        <f>IF(AB225="0","0",LOOKUP(AB225,{0,1,2,3,"3.5",4,5},{"F","D","C","B","A-","A","A+"}))</f>
        <v>B</v>
      </c>
      <c r="AP225" s="52">
        <f t="shared" si="30"/>
        <v>372</v>
      </c>
    </row>
    <row r="226" spans="1:42" ht="20.100000000000001" customHeight="1" x14ac:dyDescent="0.25">
      <c r="A226" s="86">
        <v>2232</v>
      </c>
      <c r="B226" s="87" t="s">
        <v>514</v>
      </c>
      <c r="C226" s="62">
        <v>40</v>
      </c>
      <c r="D226" s="62">
        <v>23</v>
      </c>
      <c r="E226" s="59">
        <f t="shared" si="31"/>
        <v>63</v>
      </c>
      <c r="F226" s="59" t="str">
        <f>IF(E226="0","0",LOOKUP(E226,{0,33,40,50,60,70,80},{0,1,2,3,"3.5",4,5}))</f>
        <v>3.5</v>
      </c>
      <c r="G226" s="59">
        <v>58</v>
      </c>
      <c r="H226" s="59">
        <f>IF(G226="0","0",LOOKUP(G226,{0,33,40,50,60,70,80},{0,1,2,3,"3.5",4,5}))</f>
        <v>3</v>
      </c>
      <c r="I226" s="59">
        <v>27</v>
      </c>
      <c r="J226" s="59">
        <v>16</v>
      </c>
      <c r="K226" s="59">
        <f t="shared" si="32"/>
        <v>43</v>
      </c>
      <c r="L226" s="59">
        <f>IF(K226="0","0",LOOKUP(K226,{0,25,30,37,45,52,60},{0,1,2,3,"3.5",4,5}))</f>
        <v>3</v>
      </c>
      <c r="M226" s="71">
        <v>25</v>
      </c>
      <c r="N226" s="72">
        <v>12</v>
      </c>
      <c r="O226" s="59">
        <f t="shared" si="33"/>
        <v>37</v>
      </c>
      <c r="P226" s="59">
        <f>IF(O226="0","0",LOOKUP(O226,{0,33,40,50,60,70,80},{0,1,2,3,"3.5",4,5}))</f>
        <v>1</v>
      </c>
      <c r="Q226" s="62">
        <v>50</v>
      </c>
      <c r="R226" s="62">
        <v>20</v>
      </c>
      <c r="S226" s="59">
        <f t="shared" si="34"/>
        <v>70</v>
      </c>
      <c r="T226" s="59">
        <f>IF(S226="0","0",LOOKUP(S226,{0,33,40,50,60,70,80},{0,1,2,3,"3.5",4,5}))</f>
        <v>4</v>
      </c>
      <c r="U226" s="62">
        <v>36</v>
      </c>
      <c r="V226" s="62">
        <v>23</v>
      </c>
      <c r="W226" s="59">
        <f t="shared" si="35"/>
        <v>59</v>
      </c>
      <c r="X226" s="59">
        <f>IF(W226="0","0",LOOKUP(W226,{0,33,40,50,60,70,80},{0,1,2,3,"3.5",4,5}))</f>
        <v>3</v>
      </c>
      <c r="Y226" s="62">
        <v>14</v>
      </c>
      <c r="Z226" s="62">
        <v>15</v>
      </c>
      <c r="AA226" s="59">
        <f t="shared" si="36"/>
        <v>29</v>
      </c>
      <c r="AB226" s="59">
        <f>IF(AA226="0","0",LOOKUP(AA226,{0,25,30,37,45,52,60},{0,1,2,3,"3.5",4,5}))</f>
        <v>1</v>
      </c>
      <c r="AC226" s="82" t="s">
        <v>79</v>
      </c>
      <c r="AD226" s="82">
        <f>IF(ISBLANK(AB226)," ",IF(AB226="0","0",LOOKUP(AB226,{0,1,2,3,"3.5",4,5},{0,0,0,1,"1.5",2,3})))</f>
        <v>0</v>
      </c>
      <c r="AE226" s="77">
        <f t="shared" si="37"/>
        <v>2.9166666666666665</v>
      </c>
      <c r="AF226" s="82" t="str">
        <f t="shared" si="38"/>
        <v>C</v>
      </c>
      <c r="AG226" s="85" t="str">
        <f t="shared" si="39"/>
        <v>Bellow Average Result</v>
      </c>
      <c r="AH226" s="15"/>
      <c r="AI226" s="33" t="str">
        <f>IF(F226="0","0",LOOKUP(F226,{0,1,2,3,"3.5",4,5},{"F","D","C","B","A-","A","A+"}))</f>
        <v>A-</v>
      </c>
      <c r="AJ226" s="33" t="str">
        <f>IF(H226="0","0",LOOKUP(H226,{0,1,2,3,"3.5",4,5},{"F","D","C","B","A-","A","A+"}))</f>
        <v>B</v>
      </c>
      <c r="AK226" s="33" t="str">
        <f>IF(L226="0","0",LOOKUP(L226,{0,1,2,3,"3.5",4,5},{"F","D","C","B","A-","A","A+"}))</f>
        <v>B</v>
      </c>
      <c r="AL226" s="33" t="str">
        <f>IF(P226="0","0",LOOKUP(P226,{0,1,2,3,"3.5",4,5},{"F","D","C","B","A-","A","A+"}))</f>
        <v>D</v>
      </c>
      <c r="AM226" s="33" t="str">
        <f>IF(T226="0","0",LOOKUP(T226,{0,1,2,3,"3.5",4,5},{"F","D","C","B","A-","A","A+"}))</f>
        <v>A</v>
      </c>
      <c r="AN226" s="33" t="str">
        <f>IF(X226="0","0",LOOKUP(X226,{0,1,2,3,"3.5",4,5},{"F","D","C","B","A-","A","A+"}))</f>
        <v>B</v>
      </c>
      <c r="AO226" s="33" t="str">
        <f>IF(AB226="0","0",LOOKUP(AB226,{0,1,2,3,"3.5",4,5},{"F","D","C","B","A-","A","A+"}))</f>
        <v>D</v>
      </c>
      <c r="AP226" s="52">
        <f t="shared" si="30"/>
        <v>359</v>
      </c>
    </row>
    <row r="227" spans="1:42" ht="20.100000000000001" customHeight="1" x14ac:dyDescent="0.25">
      <c r="A227" s="86">
        <v>2233</v>
      </c>
      <c r="B227" s="87" t="s">
        <v>515</v>
      </c>
      <c r="C227" s="62">
        <v>38</v>
      </c>
      <c r="D227" s="62">
        <v>21</v>
      </c>
      <c r="E227" s="59">
        <f t="shared" si="31"/>
        <v>59</v>
      </c>
      <c r="F227" s="59">
        <f>IF(E227="0","0",LOOKUP(E227,{0,33,40,50,60,70,80},{0,1,2,3,"3.5",4,5}))</f>
        <v>3</v>
      </c>
      <c r="G227" s="59">
        <v>48</v>
      </c>
      <c r="H227" s="59">
        <f>IF(G227="0","0",LOOKUP(G227,{0,33,40,50,60,70,80},{0,1,2,3,"3.5",4,5}))</f>
        <v>2</v>
      </c>
      <c r="I227" s="59">
        <v>17</v>
      </c>
      <c r="J227" s="59">
        <v>13</v>
      </c>
      <c r="K227" s="59">
        <f t="shared" si="32"/>
        <v>30</v>
      </c>
      <c r="L227" s="59">
        <f>IF(K227="0","0",LOOKUP(K227,{0,25,30,37,45,52,60},{0,1,2,3,"3.5",4,5}))</f>
        <v>2</v>
      </c>
      <c r="M227" s="71">
        <v>18</v>
      </c>
      <c r="N227" s="72">
        <v>20</v>
      </c>
      <c r="O227" s="59">
        <f t="shared" si="33"/>
        <v>0</v>
      </c>
      <c r="P227" s="59">
        <f>IF(O227="0","0",LOOKUP(O227,{0,33,40,50,60,70,80},{0,1,2,3,"3.5",4,5}))</f>
        <v>0</v>
      </c>
      <c r="Q227" s="62">
        <v>45</v>
      </c>
      <c r="R227" s="62">
        <v>21</v>
      </c>
      <c r="S227" s="59">
        <f t="shared" si="34"/>
        <v>66</v>
      </c>
      <c r="T227" s="59" t="str">
        <f>IF(S227="0","0",LOOKUP(S227,{0,33,40,50,60,70,80},{0,1,2,3,"3.5",4,5}))</f>
        <v>3.5</v>
      </c>
      <c r="U227" s="62">
        <v>35</v>
      </c>
      <c r="V227" s="62">
        <v>21</v>
      </c>
      <c r="W227" s="59">
        <f t="shared" si="35"/>
        <v>56</v>
      </c>
      <c r="X227" s="59">
        <f>IF(W227="0","0",LOOKUP(W227,{0,33,40,50,60,70,80},{0,1,2,3,"3.5",4,5}))</f>
        <v>3</v>
      </c>
      <c r="Y227" s="62">
        <v>23</v>
      </c>
      <c r="Z227" s="62">
        <v>11</v>
      </c>
      <c r="AA227" s="59">
        <f t="shared" si="36"/>
        <v>34</v>
      </c>
      <c r="AB227" s="59">
        <f>IF(AA227="0","0",LOOKUP(AA227,{0,25,30,37,45,52,60},{0,1,2,3,"3.5",4,5}))</f>
        <v>2</v>
      </c>
      <c r="AC227" s="82" t="s">
        <v>79</v>
      </c>
      <c r="AD227" s="82">
        <f>IF(ISBLANK(AB227)," ",IF(AB227="0","0",LOOKUP(AB227,{0,1,2,3,"3.5",4,5},{0,0,0,1,"1.5",2,3})))</f>
        <v>0</v>
      </c>
      <c r="AE227" s="77">
        <f t="shared" si="37"/>
        <v>0</v>
      </c>
      <c r="AF227" s="82" t="str">
        <f t="shared" si="38"/>
        <v>F</v>
      </c>
      <c r="AG227" s="85" t="str">
        <f t="shared" si="39"/>
        <v>Fail</v>
      </c>
      <c r="AH227" s="15"/>
      <c r="AI227" s="33" t="str">
        <f>IF(F227="0","0",LOOKUP(F227,{0,1,2,3,"3.5",4,5},{"F","D","C","B","A-","A","A+"}))</f>
        <v>B</v>
      </c>
      <c r="AJ227" s="33" t="str">
        <f>IF(H227="0","0",LOOKUP(H227,{0,1,2,3,"3.5",4,5},{"F","D","C","B","A-","A","A+"}))</f>
        <v>C</v>
      </c>
      <c r="AK227" s="33" t="str">
        <f>IF(L227="0","0",LOOKUP(L227,{0,1,2,3,"3.5",4,5},{"F","D","C","B","A-","A","A+"}))</f>
        <v>C</v>
      </c>
      <c r="AL227" s="33" t="str">
        <f>IF(P227="0","0",LOOKUP(P227,{0,1,2,3,"3.5",4,5},{"F","D","C","B","A-","A","A+"}))</f>
        <v>F</v>
      </c>
      <c r="AM227" s="33" t="str">
        <f>IF(T227="0","0",LOOKUP(T227,{0,1,2,3,"3.5",4,5},{"F","D","C","B","A-","A","A+"}))</f>
        <v>A-</v>
      </c>
      <c r="AN227" s="33" t="str">
        <f>IF(X227="0","0",LOOKUP(X227,{0,1,2,3,"3.5",4,5},{"F","D","C","B","A-","A","A+"}))</f>
        <v>B</v>
      </c>
      <c r="AO227" s="33" t="str">
        <f>IF(AB227="0","0",LOOKUP(AB227,{0,1,2,3,"3.5",4,5},{"F","D","C","B","A-","A","A+"}))</f>
        <v>C</v>
      </c>
      <c r="AP227" s="52">
        <f t="shared" si="30"/>
        <v>293</v>
      </c>
    </row>
    <row r="228" spans="1:42" ht="20.100000000000001" customHeight="1" x14ac:dyDescent="0.25">
      <c r="A228" s="86">
        <v>2234</v>
      </c>
      <c r="B228" s="87" t="s">
        <v>516</v>
      </c>
      <c r="C228" s="62">
        <v>41</v>
      </c>
      <c r="D228" s="62">
        <v>16</v>
      </c>
      <c r="E228" s="59">
        <f t="shared" si="31"/>
        <v>57</v>
      </c>
      <c r="F228" s="59">
        <f>IF(E228="0","0",LOOKUP(E228,{0,33,40,50,60,70,80},{0,1,2,3,"3.5",4,5}))</f>
        <v>3</v>
      </c>
      <c r="G228" s="59">
        <v>54</v>
      </c>
      <c r="H228" s="59">
        <f>IF(G228="0","0",LOOKUP(G228,{0,33,40,50,60,70,80},{0,1,2,3,"3.5",4,5}))</f>
        <v>3</v>
      </c>
      <c r="I228" s="59">
        <v>26</v>
      </c>
      <c r="J228" s="59">
        <v>17</v>
      </c>
      <c r="K228" s="59">
        <f t="shared" si="32"/>
        <v>43</v>
      </c>
      <c r="L228" s="59">
        <f>IF(K228="0","0",LOOKUP(K228,{0,25,30,37,45,52,60},{0,1,2,3,"3.5",4,5}))</f>
        <v>3</v>
      </c>
      <c r="M228" s="71">
        <v>23</v>
      </c>
      <c r="N228" s="72">
        <v>13</v>
      </c>
      <c r="O228" s="59">
        <f t="shared" si="33"/>
        <v>36</v>
      </c>
      <c r="P228" s="59">
        <f>IF(O228="0","0",LOOKUP(O228,{0,33,40,50,60,70,80},{0,1,2,3,"3.5",4,5}))</f>
        <v>1</v>
      </c>
      <c r="Q228" s="62">
        <v>53</v>
      </c>
      <c r="R228" s="62">
        <v>23</v>
      </c>
      <c r="S228" s="59">
        <f t="shared" si="34"/>
        <v>76</v>
      </c>
      <c r="T228" s="59">
        <f>IF(S228="0","0",LOOKUP(S228,{0,33,40,50,60,70,80},{0,1,2,3,"3.5",4,5}))</f>
        <v>4</v>
      </c>
      <c r="U228" s="62">
        <v>45</v>
      </c>
      <c r="V228" s="62">
        <v>20</v>
      </c>
      <c r="W228" s="59">
        <f t="shared" si="35"/>
        <v>65</v>
      </c>
      <c r="X228" s="59" t="str">
        <f>IF(W228="0","0",LOOKUP(W228,{0,33,40,50,60,70,80},{0,1,2,3,"3.5",4,5}))</f>
        <v>3.5</v>
      </c>
      <c r="Y228" s="62">
        <v>28</v>
      </c>
      <c r="Z228" s="62">
        <v>12</v>
      </c>
      <c r="AA228" s="59">
        <f t="shared" si="36"/>
        <v>40</v>
      </c>
      <c r="AB228" s="59">
        <f>IF(AA228="0","0",LOOKUP(AA228,{0,25,30,37,45,52,60},{0,1,2,3,"3.5",4,5}))</f>
        <v>3</v>
      </c>
      <c r="AC228" s="82" t="s">
        <v>79</v>
      </c>
      <c r="AD228" s="82">
        <f>IF(ISBLANK(AB228)," ",IF(AB228="0","0",LOOKUP(AB228,{0,1,2,3,"3.5",4,5},{0,0,0,1,"1.5",2,3})))</f>
        <v>1</v>
      </c>
      <c r="AE228" s="77">
        <f t="shared" si="37"/>
        <v>3.0833333333333335</v>
      </c>
      <c r="AF228" s="82" t="str">
        <f t="shared" si="38"/>
        <v>B</v>
      </c>
      <c r="AG228" s="85" t="str">
        <f t="shared" si="39"/>
        <v>Average Result</v>
      </c>
      <c r="AH228" s="15"/>
      <c r="AI228" s="33" t="str">
        <f>IF(F228="0","0",LOOKUP(F228,{0,1,2,3,"3.5",4,5},{"F","D","C","B","A-","A","A+"}))</f>
        <v>B</v>
      </c>
      <c r="AJ228" s="33" t="str">
        <f>IF(H228="0","0",LOOKUP(H228,{0,1,2,3,"3.5",4,5},{"F","D","C","B","A-","A","A+"}))</f>
        <v>B</v>
      </c>
      <c r="AK228" s="33" t="str">
        <f>IF(L228="0","0",LOOKUP(L228,{0,1,2,3,"3.5",4,5},{"F","D","C","B","A-","A","A+"}))</f>
        <v>B</v>
      </c>
      <c r="AL228" s="33" t="str">
        <f>IF(P228="0","0",LOOKUP(P228,{0,1,2,3,"3.5",4,5},{"F","D","C","B","A-","A","A+"}))</f>
        <v>D</v>
      </c>
      <c r="AM228" s="33" t="str">
        <f>IF(T228="0","0",LOOKUP(T228,{0,1,2,3,"3.5",4,5},{"F","D","C","B","A-","A","A+"}))</f>
        <v>A</v>
      </c>
      <c r="AN228" s="33" t="str">
        <f>IF(X228="0","0",LOOKUP(X228,{0,1,2,3,"3.5",4,5},{"F","D","C","B","A-","A","A+"}))</f>
        <v>A-</v>
      </c>
      <c r="AO228" s="33" t="str">
        <f>IF(AB228="0","0",LOOKUP(AB228,{0,1,2,3,"3.5",4,5},{"F","D","C","B","A-","A","A+"}))</f>
        <v>B</v>
      </c>
      <c r="AP228" s="52">
        <f t="shared" si="30"/>
        <v>371</v>
      </c>
    </row>
    <row r="229" spans="1:42" ht="20.100000000000001" customHeight="1" x14ac:dyDescent="0.25">
      <c r="A229" s="86">
        <v>2235</v>
      </c>
      <c r="B229" s="87" t="s">
        <v>517</v>
      </c>
      <c r="C229" s="62">
        <v>42</v>
      </c>
      <c r="D229" s="62">
        <v>22</v>
      </c>
      <c r="E229" s="59">
        <f t="shared" si="31"/>
        <v>64</v>
      </c>
      <c r="F229" s="59" t="str">
        <f>IF(E229="0","0",LOOKUP(E229,{0,33,40,50,60,70,80},{0,1,2,3,"3.5",4,5}))</f>
        <v>3.5</v>
      </c>
      <c r="G229" s="59">
        <v>37</v>
      </c>
      <c r="H229" s="59">
        <f>IF(G229="0","0",LOOKUP(G229,{0,33,40,50,60,70,80},{0,1,2,3,"3.5",4,5}))</f>
        <v>1</v>
      </c>
      <c r="I229" s="59">
        <v>14</v>
      </c>
      <c r="J229" s="69">
        <v>17</v>
      </c>
      <c r="K229" s="59">
        <f t="shared" si="32"/>
        <v>31</v>
      </c>
      <c r="L229" s="59">
        <f>IF(K229="0","0",LOOKUP(K229,{0,25,30,37,45,52,60},{0,1,2,3,"3.5",4,5}))</f>
        <v>2</v>
      </c>
      <c r="M229" s="59">
        <v>24</v>
      </c>
      <c r="N229" s="59">
        <v>14</v>
      </c>
      <c r="O229" s="59">
        <f t="shared" si="33"/>
        <v>38</v>
      </c>
      <c r="P229" s="59">
        <f>IF(O229="0","0",LOOKUP(O229,{0,33,40,50,60,70,80},{0,1,2,3,"3.5",4,5}))</f>
        <v>1</v>
      </c>
      <c r="Q229" s="62">
        <v>47</v>
      </c>
      <c r="R229" s="62">
        <v>16</v>
      </c>
      <c r="S229" s="59">
        <f t="shared" si="34"/>
        <v>63</v>
      </c>
      <c r="T229" s="59" t="str">
        <f>IF(S229="0","0",LOOKUP(S229,{0,33,40,50,60,70,80},{0,1,2,3,"3.5",4,5}))</f>
        <v>3.5</v>
      </c>
      <c r="U229" s="62">
        <v>32</v>
      </c>
      <c r="V229" s="62">
        <v>19</v>
      </c>
      <c r="W229" s="59">
        <f t="shared" si="35"/>
        <v>51</v>
      </c>
      <c r="X229" s="59">
        <f>IF(W229="0","0",LOOKUP(W229,{0,33,40,50,60,70,80},{0,1,2,3,"3.5",4,5}))</f>
        <v>3</v>
      </c>
      <c r="Y229" s="62">
        <v>18</v>
      </c>
      <c r="Z229" s="62">
        <v>15</v>
      </c>
      <c r="AA229" s="59">
        <f t="shared" si="36"/>
        <v>33</v>
      </c>
      <c r="AB229" s="59">
        <f>IF(AA229="0","0",LOOKUP(AA229,{0,25,30,37,45,52,60},{0,1,2,3,"3.5",4,5}))</f>
        <v>2</v>
      </c>
      <c r="AC229" s="82" t="s">
        <v>79</v>
      </c>
      <c r="AD229" s="82">
        <f>IF(ISBLANK(AB229)," ",IF(AB229="0","0",LOOKUP(AB229,{0,1,2,3,"3.5",4,5},{0,0,0,1,"1.5",2,3})))</f>
        <v>0</v>
      </c>
      <c r="AE229" s="77">
        <f t="shared" si="37"/>
        <v>2.3333333333333335</v>
      </c>
      <c r="AF229" s="82" t="str">
        <f t="shared" si="38"/>
        <v>C</v>
      </c>
      <c r="AG229" s="85" t="str">
        <f t="shared" si="39"/>
        <v>Bellow Average Result</v>
      </c>
      <c r="AH229" s="15"/>
      <c r="AI229" s="33" t="str">
        <f>IF(F229="0","0",LOOKUP(F229,{0,1,2,3,"3.5",4,5},{"F","D","C","B","A-","A","A+"}))</f>
        <v>A-</v>
      </c>
      <c r="AJ229" s="33" t="str">
        <f>IF(H229="0","0",LOOKUP(H229,{0,1,2,3,"3.5",4,5},{"F","D","C","B","A-","A","A+"}))</f>
        <v>D</v>
      </c>
      <c r="AK229" s="33" t="str">
        <f>IF(L229="0","0",LOOKUP(L229,{0,1,2,3,"3.5",4,5},{"F","D","C","B","A-","A","A+"}))</f>
        <v>C</v>
      </c>
      <c r="AL229" s="33" t="str">
        <f>IF(P229="0","0",LOOKUP(P229,{0,1,2,3,"3.5",4,5},{"F","D","C","B","A-","A","A+"}))</f>
        <v>D</v>
      </c>
      <c r="AM229" s="33" t="str">
        <f>IF(T229="0","0",LOOKUP(T229,{0,1,2,3,"3.5",4,5},{"F","D","C","B","A-","A","A+"}))</f>
        <v>A-</v>
      </c>
      <c r="AN229" s="33" t="str">
        <f>IF(X229="0","0",LOOKUP(X229,{0,1,2,3,"3.5",4,5},{"F","D","C","B","A-","A","A+"}))</f>
        <v>B</v>
      </c>
      <c r="AO229" s="33" t="str">
        <f>IF(AB229="0","0",LOOKUP(AB229,{0,1,2,3,"3.5",4,5},{"F","D","C","B","A-","A","A+"}))</f>
        <v>C</v>
      </c>
      <c r="AP229" s="52">
        <f t="shared" si="30"/>
        <v>317</v>
      </c>
    </row>
    <row r="230" spans="1:42" ht="20.100000000000001" customHeight="1" x14ac:dyDescent="0.25">
      <c r="A230" s="86">
        <v>2236</v>
      </c>
      <c r="B230" s="87" t="s">
        <v>518</v>
      </c>
      <c r="C230" s="62">
        <v>41</v>
      </c>
      <c r="D230" s="62">
        <v>25</v>
      </c>
      <c r="E230" s="59">
        <f t="shared" si="31"/>
        <v>66</v>
      </c>
      <c r="F230" s="59" t="str">
        <f>IF(E230="0","0",LOOKUP(E230,{0,33,40,50,60,70,80},{0,1,2,3,"3.5",4,5}))</f>
        <v>3.5</v>
      </c>
      <c r="G230" s="59">
        <v>53</v>
      </c>
      <c r="H230" s="59">
        <f>IF(G230="0","0",LOOKUP(G230,{0,33,40,50,60,70,80},{0,1,2,3,"3.5",4,5}))</f>
        <v>3</v>
      </c>
      <c r="I230" s="59">
        <v>30</v>
      </c>
      <c r="J230" s="69">
        <v>17</v>
      </c>
      <c r="K230" s="59">
        <f t="shared" si="32"/>
        <v>47</v>
      </c>
      <c r="L230" s="59" t="str">
        <f>IF(K230="0","0",LOOKUP(K230,{0,25,30,37,45,52,60},{0,1,2,3,"3.5",4,5}))</f>
        <v>3.5</v>
      </c>
      <c r="M230" s="71">
        <v>21</v>
      </c>
      <c r="N230" s="72">
        <v>15</v>
      </c>
      <c r="O230" s="59">
        <f t="shared" si="33"/>
        <v>36</v>
      </c>
      <c r="P230" s="59">
        <f>IF(O230="0","0",LOOKUP(O230,{0,33,40,50,60,70,80},{0,1,2,3,"3.5",4,5}))</f>
        <v>1</v>
      </c>
      <c r="Q230" s="62">
        <v>36</v>
      </c>
      <c r="R230" s="62">
        <v>23</v>
      </c>
      <c r="S230" s="59">
        <f t="shared" si="34"/>
        <v>59</v>
      </c>
      <c r="T230" s="59">
        <f>IF(S230="0","0",LOOKUP(S230,{0,33,40,50,60,70,80},{0,1,2,3,"3.5",4,5}))</f>
        <v>3</v>
      </c>
      <c r="U230" s="62">
        <v>33</v>
      </c>
      <c r="V230" s="62">
        <v>21</v>
      </c>
      <c r="W230" s="59">
        <f t="shared" si="35"/>
        <v>54</v>
      </c>
      <c r="X230" s="59">
        <f>IF(W230="0","0",LOOKUP(W230,{0,33,40,50,60,70,80},{0,1,2,3,"3.5",4,5}))</f>
        <v>3</v>
      </c>
      <c r="Y230" s="62">
        <v>21</v>
      </c>
      <c r="Z230" s="62">
        <v>18</v>
      </c>
      <c r="AA230" s="59">
        <f t="shared" si="36"/>
        <v>39</v>
      </c>
      <c r="AB230" s="59">
        <f>IF(AA230="0","0",LOOKUP(AA230,{0,25,30,37,45,52,60},{0,1,2,3,"3.5",4,5}))</f>
        <v>3</v>
      </c>
      <c r="AC230" s="82" t="s">
        <v>79</v>
      </c>
      <c r="AD230" s="82">
        <f>IF(ISBLANK(AB230)," ",IF(AB230="0","0",LOOKUP(AB230,{0,1,2,3,"3.5",4,5},{0,0,0,1,"1.5",2,3})))</f>
        <v>1</v>
      </c>
      <c r="AE230" s="77">
        <f t="shared" si="37"/>
        <v>3</v>
      </c>
      <c r="AF230" s="82" t="str">
        <f t="shared" si="38"/>
        <v>B</v>
      </c>
      <c r="AG230" s="85" t="str">
        <f t="shared" si="39"/>
        <v>Average Result</v>
      </c>
      <c r="AH230" s="15"/>
      <c r="AI230" s="33" t="str">
        <f>IF(F230="0","0",LOOKUP(F230,{0,1,2,3,"3.5",4,5},{"F","D","C","B","A-","A","A+"}))</f>
        <v>A-</v>
      </c>
      <c r="AJ230" s="33" t="str">
        <f>IF(H230="0","0",LOOKUP(H230,{0,1,2,3,"3.5",4,5},{"F","D","C","B","A-","A","A+"}))</f>
        <v>B</v>
      </c>
      <c r="AK230" s="33" t="str">
        <f>IF(L230="0","0",LOOKUP(L230,{0,1,2,3,"3.5",4,5},{"F","D","C","B","A-","A","A+"}))</f>
        <v>A-</v>
      </c>
      <c r="AL230" s="33" t="str">
        <f>IF(P230="0","0",LOOKUP(P230,{0,1,2,3,"3.5",4,5},{"F","D","C","B","A-","A","A+"}))</f>
        <v>D</v>
      </c>
      <c r="AM230" s="33" t="str">
        <f>IF(T230="0","0",LOOKUP(T230,{0,1,2,3,"3.5",4,5},{"F","D","C","B","A-","A","A+"}))</f>
        <v>B</v>
      </c>
      <c r="AN230" s="33" t="str">
        <f>IF(X230="0","0",LOOKUP(X230,{0,1,2,3,"3.5",4,5},{"F","D","C","B","A-","A","A+"}))</f>
        <v>B</v>
      </c>
      <c r="AO230" s="33" t="str">
        <f>IF(AB230="0","0",LOOKUP(AB230,{0,1,2,3,"3.5",4,5},{"F","D","C","B","A-","A","A+"}))</f>
        <v>B</v>
      </c>
      <c r="AP230" s="52">
        <f t="shared" si="30"/>
        <v>354</v>
      </c>
    </row>
    <row r="231" spans="1:42" ht="20.100000000000001" customHeight="1" x14ac:dyDescent="0.25">
      <c r="A231" s="86">
        <v>2237</v>
      </c>
      <c r="B231" s="87" t="s">
        <v>519</v>
      </c>
      <c r="C231" s="62">
        <v>40</v>
      </c>
      <c r="D231" s="62">
        <v>16</v>
      </c>
      <c r="E231" s="59">
        <f t="shared" si="31"/>
        <v>56</v>
      </c>
      <c r="F231" s="59">
        <f>IF(E231="0","0",LOOKUP(E231,{0,33,40,50,60,70,80},{0,1,2,3,"3.5",4,5}))</f>
        <v>3</v>
      </c>
      <c r="G231" s="59">
        <v>57</v>
      </c>
      <c r="H231" s="59">
        <f>IF(G231="0","0",LOOKUP(G231,{0,33,40,50,60,70,80},{0,1,2,3,"3.5",4,5}))</f>
        <v>3</v>
      </c>
      <c r="I231" s="59">
        <v>22</v>
      </c>
      <c r="J231" s="69">
        <v>15</v>
      </c>
      <c r="K231" s="59">
        <f t="shared" si="32"/>
        <v>37</v>
      </c>
      <c r="L231" s="59">
        <f>IF(K231="0","0",LOOKUP(K231,{0,25,30,37,45,52,60},{0,1,2,3,"3.5",4,5}))</f>
        <v>3</v>
      </c>
      <c r="M231" s="72">
        <v>23</v>
      </c>
      <c r="N231" s="72">
        <v>14</v>
      </c>
      <c r="O231" s="59">
        <f t="shared" si="33"/>
        <v>37</v>
      </c>
      <c r="P231" s="59">
        <f>IF(O231="0","0",LOOKUP(O231,{0,33,40,50,60,70,80},{0,1,2,3,"3.5",4,5}))</f>
        <v>1</v>
      </c>
      <c r="Q231" s="62">
        <v>37</v>
      </c>
      <c r="R231" s="62">
        <v>8</v>
      </c>
      <c r="S231" s="59">
        <f t="shared" si="34"/>
        <v>0</v>
      </c>
      <c r="T231" s="59">
        <f>IF(S231="0","0",LOOKUP(S231,{0,33,40,50,60,70,80},{0,1,2,3,"3.5",4,5}))</f>
        <v>0</v>
      </c>
      <c r="U231" s="62">
        <v>15</v>
      </c>
      <c r="V231" s="62">
        <v>10</v>
      </c>
      <c r="W231" s="59">
        <f t="shared" si="35"/>
        <v>0</v>
      </c>
      <c r="X231" s="59">
        <f>IF(W231="0","0",LOOKUP(W231,{0,33,40,50,60,70,80},{0,1,2,3,"3.5",4,5}))</f>
        <v>0</v>
      </c>
      <c r="Y231" s="62">
        <v>14</v>
      </c>
      <c r="Z231" s="62">
        <v>5</v>
      </c>
      <c r="AA231" s="59">
        <f t="shared" si="36"/>
        <v>0</v>
      </c>
      <c r="AB231" s="59">
        <f>IF(AA231="0","0",LOOKUP(AA231,{0,25,30,37,45,52,60},{0,1,2,3,"3.5",4,5}))</f>
        <v>0</v>
      </c>
      <c r="AC231" s="82" t="s">
        <v>79</v>
      </c>
      <c r="AD231" s="82">
        <f>IF(ISBLANK(AB231)," ",IF(AB231="0","0",LOOKUP(AB231,{0,1,2,3,"3.5",4,5},{0,0,0,1,"1.5",2,3})))</f>
        <v>0</v>
      </c>
      <c r="AE231" s="77">
        <f t="shared" si="37"/>
        <v>0</v>
      </c>
      <c r="AF231" s="82" t="str">
        <f t="shared" si="38"/>
        <v>F</v>
      </c>
      <c r="AG231" s="85" t="str">
        <f t="shared" si="39"/>
        <v>Fail</v>
      </c>
      <c r="AH231" s="15"/>
      <c r="AI231" s="33" t="str">
        <f>IF(F231="0","0",LOOKUP(F231,{0,1,2,3,"3.5",4,5},{"F","D","C","B","A-","A","A+"}))</f>
        <v>B</v>
      </c>
      <c r="AJ231" s="33" t="str">
        <f>IF(H231="0","0",LOOKUP(H231,{0,1,2,3,"3.5",4,5},{"F","D","C","B","A-","A","A+"}))</f>
        <v>B</v>
      </c>
      <c r="AK231" s="33" t="str">
        <f>IF(L231="0","0",LOOKUP(L231,{0,1,2,3,"3.5",4,5},{"F","D","C","B","A-","A","A+"}))</f>
        <v>B</v>
      </c>
      <c r="AL231" s="33" t="str">
        <f>IF(P231="0","0",LOOKUP(P231,{0,1,2,3,"3.5",4,5},{"F","D","C","B","A-","A","A+"}))</f>
        <v>D</v>
      </c>
      <c r="AM231" s="33" t="str">
        <f>IF(T231="0","0",LOOKUP(T231,{0,1,2,3,"3.5",4,5},{"F","D","C","B","A-","A","A+"}))</f>
        <v>F</v>
      </c>
      <c r="AN231" s="33" t="str">
        <f>IF(X231="0","0",LOOKUP(X231,{0,1,2,3,"3.5",4,5},{"F","D","C","B","A-","A","A+"}))</f>
        <v>F</v>
      </c>
      <c r="AO231" s="33" t="str">
        <f>IF(AB231="0","0",LOOKUP(AB231,{0,1,2,3,"3.5",4,5},{"F","D","C","B","A-","A","A+"}))</f>
        <v>F</v>
      </c>
      <c r="AP231" s="52">
        <f t="shared" si="30"/>
        <v>187</v>
      </c>
    </row>
    <row r="232" spans="1:42" ht="20.100000000000001" customHeight="1" x14ac:dyDescent="0.25">
      <c r="A232" s="86">
        <v>2238</v>
      </c>
      <c r="B232" s="87" t="s">
        <v>393</v>
      </c>
      <c r="C232" s="62">
        <v>38</v>
      </c>
      <c r="D232" s="62">
        <v>22</v>
      </c>
      <c r="E232" s="59">
        <f t="shared" si="31"/>
        <v>60</v>
      </c>
      <c r="F232" s="59" t="str">
        <f>IF(E232="0","0",LOOKUP(E232,{0,33,40,50,60,70,80},{0,1,2,3,"3.5",4,5}))</f>
        <v>3.5</v>
      </c>
      <c r="G232" s="59">
        <v>74</v>
      </c>
      <c r="H232" s="59">
        <f>IF(G232="0","0",LOOKUP(G232,{0,33,40,50,60,70,80},{0,1,2,3,"3.5",4,5}))</f>
        <v>4</v>
      </c>
      <c r="I232" s="59">
        <v>29</v>
      </c>
      <c r="J232" s="59">
        <v>15</v>
      </c>
      <c r="K232" s="59">
        <f t="shared" si="32"/>
        <v>44</v>
      </c>
      <c r="L232" s="59">
        <f>IF(K232="0","0",LOOKUP(K232,{0,25,30,37,45,52,60},{0,1,2,3,"3.5",4,5}))</f>
        <v>3</v>
      </c>
      <c r="M232" s="71">
        <v>31</v>
      </c>
      <c r="N232" s="72">
        <v>14</v>
      </c>
      <c r="O232" s="59">
        <f t="shared" si="33"/>
        <v>45</v>
      </c>
      <c r="P232" s="59">
        <f>IF(O232="0","0",LOOKUP(O232,{0,33,40,50,60,70,80},{0,1,2,3,"3.5",4,5}))</f>
        <v>2</v>
      </c>
      <c r="Q232" s="62">
        <v>59</v>
      </c>
      <c r="R232" s="62">
        <v>23</v>
      </c>
      <c r="S232" s="59">
        <f t="shared" si="34"/>
        <v>82</v>
      </c>
      <c r="T232" s="59">
        <f>IF(S232="0","0",LOOKUP(S232,{0,33,40,50,60,70,80},{0,1,2,3,"3.5",4,5}))</f>
        <v>5</v>
      </c>
      <c r="U232" s="62">
        <v>54</v>
      </c>
      <c r="V232" s="62">
        <v>23</v>
      </c>
      <c r="W232" s="59">
        <f t="shared" si="35"/>
        <v>77</v>
      </c>
      <c r="X232" s="59">
        <f>IF(W232="0","0",LOOKUP(W232,{0,33,40,50,60,70,80},{0,1,2,3,"3.5",4,5}))</f>
        <v>4</v>
      </c>
      <c r="Y232" s="62">
        <v>32</v>
      </c>
      <c r="Z232" s="62">
        <v>19</v>
      </c>
      <c r="AA232" s="59">
        <f t="shared" si="36"/>
        <v>51</v>
      </c>
      <c r="AB232" s="59" t="str">
        <f>IF(AA232="0","0",LOOKUP(AA232,{0,25,30,37,45,52,60},{0,1,2,3,"3.5",4,5}))</f>
        <v>3.5</v>
      </c>
      <c r="AC232" s="82" t="s">
        <v>79</v>
      </c>
      <c r="AD232" s="82" t="str">
        <f>IF(ISBLANK(AB232)," ",IF(AB232="0","0",LOOKUP(AB232,{0,1,2,3,"3.5",4,5},{0,0,0,1,"1.5",2,3})))</f>
        <v>1.5</v>
      </c>
      <c r="AE232" s="77">
        <f t="shared" si="37"/>
        <v>3.8333333333333335</v>
      </c>
      <c r="AF232" s="82" t="str">
        <f t="shared" si="38"/>
        <v>A-</v>
      </c>
      <c r="AG232" s="85" t="str">
        <f t="shared" si="39"/>
        <v>Good Result</v>
      </c>
      <c r="AH232" s="15"/>
      <c r="AI232" s="33" t="str">
        <f>IF(F232="0","0",LOOKUP(F232,{0,1,2,3,"3.5",4,5},{"F","D","C","B","A-","A","A+"}))</f>
        <v>A-</v>
      </c>
      <c r="AJ232" s="33" t="str">
        <f>IF(H232="0","0",LOOKUP(H232,{0,1,2,3,"3.5",4,5},{"F","D","C","B","A-","A","A+"}))</f>
        <v>A</v>
      </c>
      <c r="AK232" s="33" t="str">
        <f>IF(L232="0","0",LOOKUP(L232,{0,1,2,3,"3.5",4,5},{"F","D","C","B","A-","A","A+"}))</f>
        <v>B</v>
      </c>
      <c r="AL232" s="33" t="str">
        <f>IF(P232="0","0",LOOKUP(P232,{0,1,2,3,"3.5",4,5},{"F","D","C","B","A-","A","A+"}))</f>
        <v>C</v>
      </c>
      <c r="AM232" s="33" t="str">
        <f>IF(T232="0","0",LOOKUP(T232,{0,1,2,3,"3.5",4,5},{"F","D","C","B","A-","A","A+"}))</f>
        <v>A+</v>
      </c>
      <c r="AN232" s="33" t="str">
        <f>IF(X232="0","0",LOOKUP(X232,{0,1,2,3,"3.5",4,5},{"F","D","C","B","A-","A","A+"}))</f>
        <v>A</v>
      </c>
      <c r="AO232" s="33" t="str">
        <f>IF(AB232="0","0",LOOKUP(AB232,{0,1,2,3,"3.5",4,5},{"F","D","C","B","A-","A","A+"}))</f>
        <v>A-</v>
      </c>
      <c r="AP232" s="52">
        <f t="shared" si="30"/>
        <v>433</v>
      </c>
    </row>
    <row r="233" spans="1:42" ht="20.100000000000001" customHeight="1" x14ac:dyDescent="0.25">
      <c r="A233" s="86">
        <v>2239</v>
      </c>
      <c r="B233" s="87" t="s">
        <v>520</v>
      </c>
      <c r="C233" s="62">
        <v>42</v>
      </c>
      <c r="D233" s="62">
        <v>24</v>
      </c>
      <c r="E233" s="59">
        <f t="shared" si="31"/>
        <v>66</v>
      </c>
      <c r="F233" s="59" t="str">
        <f>IF(E233="0","0",LOOKUP(E233,{0,33,40,50,60,70,80},{0,1,2,3,"3.5",4,5}))</f>
        <v>3.5</v>
      </c>
      <c r="G233" s="59">
        <v>50</v>
      </c>
      <c r="H233" s="59">
        <f>IF(G233="0","0",LOOKUP(G233,{0,33,40,50,60,70,80},{0,1,2,3,"3.5",4,5}))</f>
        <v>3</v>
      </c>
      <c r="I233" s="59">
        <v>29</v>
      </c>
      <c r="J233" s="59">
        <v>17</v>
      </c>
      <c r="K233" s="59">
        <f t="shared" si="32"/>
        <v>46</v>
      </c>
      <c r="L233" s="59" t="str">
        <f>IF(K233="0","0",LOOKUP(K233,{0,25,30,37,45,52,60},{0,1,2,3,"3.5",4,5}))</f>
        <v>3.5</v>
      </c>
      <c r="M233" s="71">
        <v>35</v>
      </c>
      <c r="N233" s="72">
        <v>23</v>
      </c>
      <c r="O233" s="59">
        <f t="shared" si="33"/>
        <v>58</v>
      </c>
      <c r="P233" s="59">
        <f>IF(O233="0","0",LOOKUP(O233,{0,33,40,50,60,70,80},{0,1,2,3,"3.5",4,5}))</f>
        <v>3</v>
      </c>
      <c r="Q233" s="62">
        <v>49</v>
      </c>
      <c r="R233" s="62">
        <v>24</v>
      </c>
      <c r="S233" s="59">
        <f t="shared" si="34"/>
        <v>73</v>
      </c>
      <c r="T233" s="59">
        <f>IF(S233="0","0",LOOKUP(S233,{0,33,40,50,60,70,80},{0,1,2,3,"3.5",4,5}))</f>
        <v>4</v>
      </c>
      <c r="U233" s="62">
        <v>40</v>
      </c>
      <c r="V233" s="62">
        <v>23</v>
      </c>
      <c r="W233" s="59">
        <f t="shared" si="35"/>
        <v>63</v>
      </c>
      <c r="X233" s="59" t="str">
        <f>IF(W233="0","0",LOOKUP(W233,{0,33,40,50,60,70,80},{0,1,2,3,"3.5",4,5}))</f>
        <v>3.5</v>
      </c>
      <c r="Y233" s="62">
        <v>34</v>
      </c>
      <c r="Z233" s="62">
        <v>23</v>
      </c>
      <c r="AA233" s="59">
        <f t="shared" si="36"/>
        <v>57</v>
      </c>
      <c r="AB233" s="59">
        <f>IF(AA233="0","0",LOOKUP(AA233,{0,25,30,37,45,52,60},{0,1,2,3,"3.5",4,5}))</f>
        <v>4</v>
      </c>
      <c r="AC233" s="82" t="s">
        <v>79</v>
      </c>
      <c r="AD233" s="82">
        <f>IF(ISBLANK(AB233)," ",IF(AB233="0","0",LOOKUP(AB233,{0,1,2,3,"3.5",4,5},{0,0,0,1,"1.5",2,3})))</f>
        <v>2</v>
      </c>
      <c r="AE233" s="77">
        <f t="shared" si="37"/>
        <v>3.75</v>
      </c>
      <c r="AF233" s="82" t="str">
        <f t="shared" si="38"/>
        <v>A-</v>
      </c>
      <c r="AG233" s="85" t="str">
        <f t="shared" si="39"/>
        <v>Good Result</v>
      </c>
      <c r="AH233" s="15"/>
      <c r="AI233" s="33" t="str">
        <f>IF(F233="0","0",LOOKUP(F233,{0,1,2,3,"3.5",4,5},{"F","D","C","B","A-","A","A+"}))</f>
        <v>A-</v>
      </c>
      <c r="AJ233" s="33" t="str">
        <f>IF(H233="0","0",LOOKUP(H233,{0,1,2,3,"3.5",4,5},{"F","D","C","B","A-","A","A+"}))</f>
        <v>B</v>
      </c>
      <c r="AK233" s="33" t="str">
        <f>IF(L233="0","0",LOOKUP(L233,{0,1,2,3,"3.5",4,5},{"F","D","C","B","A-","A","A+"}))</f>
        <v>A-</v>
      </c>
      <c r="AL233" s="33" t="str">
        <f>IF(P233="0","0",LOOKUP(P233,{0,1,2,3,"3.5",4,5},{"F","D","C","B","A-","A","A+"}))</f>
        <v>B</v>
      </c>
      <c r="AM233" s="33" t="str">
        <f>IF(T233="0","0",LOOKUP(T233,{0,1,2,3,"3.5",4,5},{"F","D","C","B","A-","A","A+"}))</f>
        <v>A</v>
      </c>
      <c r="AN233" s="33" t="str">
        <f>IF(X233="0","0",LOOKUP(X233,{0,1,2,3,"3.5",4,5},{"F","D","C","B","A-","A","A+"}))</f>
        <v>A-</v>
      </c>
      <c r="AO233" s="33" t="str">
        <f>IF(AB233="0","0",LOOKUP(AB233,{0,1,2,3,"3.5",4,5},{"F","D","C","B","A-","A","A+"}))</f>
        <v>A</v>
      </c>
      <c r="AP233" s="52">
        <f t="shared" si="30"/>
        <v>413</v>
      </c>
    </row>
    <row r="234" spans="1:42" ht="20.100000000000001" customHeight="1" x14ac:dyDescent="0.25">
      <c r="A234" s="86">
        <v>2240</v>
      </c>
      <c r="B234" s="87" t="s">
        <v>521</v>
      </c>
      <c r="C234" s="62">
        <v>42</v>
      </c>
      <c r="D234" s="62">
        <v>24</v>
      </c>
      <c r="E234" s="59">
        <f t="shared" si="31"/>
        <v>66</v>
      </c>
      <c r="F234" s="59" t="str">
        <f>IF(E234="0","0",LOOKUP(E234,{0,33,40,50,60,70,80},{0,1,2,3,"3.5",4,5}))</f>
        <v>3.5</v>
      </c>
      <c r="G234" s="59">
        <v>52</v>
      </c>
      <c r="H234" s="59">
        <f>IF(G234="0","0",LOOKUP(G234,{0,33,40,50,60,70,80},{0,1,2,3,"3.5",4,5}))</f>
        <v>3</v>
      </c>
      <c r="I234" s="59">
        <v>28</v>
      </c>
      <c r="J234" s="59">
        <v>20</v>
      </c>
      <c r="K234" s="59">
        <f t="shared" si="32"/>
        <v>48</v>
      </c>
      <c r="L234" s="59" t="str">
        <f>IF(K234="0","0",LOOKUP(K234,{0,25,30,37,45,52,60},{0,1,2,3,"3.5",4,5}))</f>
        <v>3.5</v>
      </c>
      <c r="M234" s="71">
        <v>32</v>
      </c>
      <c r="N234" s="72">
        <v>22</v>
      </c>
      <c r="O234" s="59">
        <f t="shared" si="33"/>
        <v>54</v>
      </c>
      <c r="P234" s="59">
        <f>IF(O234="0","0",LOOKUP(O234,{0,33,40,50,60,70,80},{0,1,2,3,"3.5",4,5}))</f>
        <v>3</v>
      </c>
      <c r="Q234" s="62">
        <v>52</v>
      </c>
      <c r="R234" s="62">
        <v>25</v>
      </c>
      <c r="S234" s="59">
        <f t="shared" si="34"/>
        <v>77</v>
      </c>
      <c r="T234" s="59">
        <f>IF(S234="0","0",LOOKUP(S234,{0,33,40,50,60,70,80},{0,1,2,3,"3.5",4,5}))</f>
        <v>4</v>
      </c>
      <c r="U234" s="62">
        <v>44</v>
      </c>
      <c r="V234" s="62">
        <v>24</v>
      </c>
      <c r="W234" s="59">
        <f t="shared" si="35"/>
        <v>68</v>
      </c>
      <c r="X234" s="59" t="str">
        <f>IF(W234="0","0",LOOKUP(W234,{0,33,40,50,60,70,80},{0,1,2,3,"3.5",4,5}))</f>
        <v>3.5</v>
      </c>
      <c r="Y234" s="62">
        <v>25</v>
      </c>
      <c r="Z234" s="62">
        <v>23</v>
      </c>
      <c r="AA234" s="59">
        <f t="shared" si="36"/>
        <v>48</v>
      </c>
      <c r="AB234" s="59" t="str">
        <f>IF(AA234="0","0",LOOKUP(AA234,{0,25,30,37,45,52,60},{0,1,2,3,"3.5",4,5}))</f>
        <v>3.5</v>
      </c>
      <c r="AC234" s="82" t="s">
        <v>79</v>
      </c>
      <c r="AD234" s="82" t="str">
        <f>IF(ISBLANK(AB234)," ",IF(AB234="0","0",LOOKUP(AB234,{0,1,2,3,"3.5",4,5},{0,0,0,1,"1.5",2,3})))</f>
        <v>1.5</v>
      </c>
      <c r="AE234" s="77">
        <f t="shared" si="37"/>
        <v>3.6666666666666665</v>
      </c>
      <c r="AF234" s="82" t="str">
        <f t="shared" si="38"/>
        <v>A-</v>
      </c>
      <c r="AG234" s="85" t="str">
        <f t="shared" si="39"/>
        <v>Good Result</v>
      </c>
      <c r="AH234" s="15"/>
      <c r="AI234" s="33" t="str">
        <f>IF(F234="0","0",LOOKUP(F234,{0,1,2,3,"3.5",4,5},{"F","D","C","B","A-","A","A+"}))</f>
        <v>A-</v>
      </c>
      <c r="AJ234" s="33" t="str">
        <f>IF(H234="0","0",LOOKUP(H234,{0,1,2,3,"3.5",4,5},{"F","D","C","B","A-","A","A+"}))</f>
        <v>B</v>
      </c>
      <c r="AK234" s="33" t="str">
        <f>IF(L234="0","0",LOOKUP(L234,{0,1,2,3,"3.5",4,5},{"F","D","C","B","A-","A","A+"}))</f>
        <v>A-</v>
      </c>
      <c r="AL234" s="33" t="str">
        <f>IF(P234="0","0",LOOKUP(P234,{0,1,2,3,"3.5",4,5},{"F","D","C","B","A-","A","A+"}))</f>
        <v>B</v>
      </c>
      <c r="AM234" s="33" t="str">
        <f>IF(T234="0","0",LOOKUP(T234,{0,1,2,3,"3.5",4,5},{"F","D","C","B","A-","A","A+"}))</f>
        <v>A</v>
      </c>
      <c r="AN234" s="33" t="str">
        <f>IF(X234="0","0",LOOKUP(X234,{0,1,2,3,"3.5",4,5},{"F","D","C","B","A-","A","A+"}))</f>
        <v>A-</v>
      </c>
      <c r="AO234" s="33" t="str">
        <f>IF(AB234="0","0",LOOKUP(AB234,{0,1,2,3,"3.5",4,5},{"F","D","C","B","A-","A","A+"}))</f>
        <v>A-</v>
      </c>
      <c r="AP234" s="52">
        <f t="shared" si="30"/>
        <v>413</v>
      </c>
    </row>
    <row r="235" spans="1:42" ht="20.100000000000001" customHeight="1" x14ac:dyDescent="0.25">
      <c r="A235" s="86">
        <v>2241</v>
      </c>
      <c r="B235" s="87" t="s">
        <v>522</v>
      </c>
      <c r="C235" s="62">
        <v>37</v>
      </c>
      <c r="D235" s="62">
        <v>22</v>
      </c>
      <c r="E235" s="59">
        <f t="shared" si="31"/>
        <v>59</v>
      </c>
      <c r="F235" s="59">
        <f>IF(E235="0","0",LOOKUP(E235,{0,33,40,50,60,70,80},{0,1,2,3,"3.5",4,5}))</f>
        <v>3</v>
      </c>
      <c r="G235" s="59">
        <v>67</v>
      </c>
      <c r="H235" s="59" t="str">
        <f>IF(G235="0","0",LOOKUP(G235,{0,33,40,50,60,70,80},{0,1,2,3,"3.5",4,5}))</f>
        <v>3.5</v>
      </c>
      <c r="I235" s="59">
        <v>29</v>
      </c>
      <c r="J235" s="59">
        <v>20</v>
      </c>
      <c r="K235" s="59">
        <f t="shared" si="32"/>
        <v>49</v>
      </c>
      <c r="L235" s="59" t="str">
        <f>IF(K235="0","0",LOOKUP(K235,{0,25,30,37,45,52,60},{0,1,2,3,"3.5",4,5}))</f>
        <v>3.5</v>
      </c>
      <c r="M235" s="71">
        <v>29</v>
      </c>
      <c r="N235" s="72">
        <v>14</v>
      </c>
      <c r="O235" s="59">
        <f t="shared" si="33"/>
        <v>43</v>
      </c>
      <c r="P235" s="59">
        <f>IF(O235="0","0",LOOKUP(O235,{0,33,40,50,60,70,80},{0,1,2,3,"3.5",4,5}))</f>
        <v>2</v>
      </c>
      <c r="Q235" s="62">
        <v>53</v>
      </c>
      <c r="R235" s="62">
        <v>20</v>
      </c>
      <c r="S235" s="59">
        <f t="shared" si="34"/>
        <v>73</v>
      </c>
      <c r="T235" s="59">
        <f>IF(S235="0","0",LOOKUP(S235,{0,33,40,50,60,70,80},{0,1,2,3,"3.5",4,5}))</f>
        <v>4</v>
      </c>
      <c r="U235" s="62">
        <v>46</v>
      </c>
      <c r="V235" s="62">
        <v>24</v>
      </c>
      <c r="W235" s="59">
        <f t="shared" si="35"/>
        <v>70</v>
      </c>
      <c r="X235" s="59">
        <f>IF(W235="0","0",LOOKUP(W235,{0,33,40,50,60,70,80},{0,1,2,3,"3.5",4,5}))</f>
        <v>4</v>
      </c>
      <c r="Y235" s="62">
        <v>30</v>
      </c>
      <c r="Z235" s="62">
        <v>16</v>
      </c>
      <c r="AA235" s="59">
        <f t="shared" si="36"/>
        <v>46</v>
      </c>
      <c r="AB235" s="59" t="str">
        <f>IF(AA235="0","0",LOOKUP(AA235,{0,25,30,37,45,52,60},{0,1,2,3,"3.5",4,5}))</f>
        <v>3.5</v>
      </c>
      <c r="AC235" s="82" t="s">
        <v>79</v>
      </c>
      <c r="AD235" s="82" t="str">
        <f>IF(ISBLANK(AB235)," ",IF(AB235="0","0",LOOKUP(AB235,{0,1,2,3,"3.5",4,5},{0,0,0,1,"1.5",2,3})))</f>
        <v>1.5</v>
      </c>
      <c r="AE235" s="77">
        <f t="shared" si="37"/>
        <v>3.5833333333333335</v>
      </c>
      <c r="AF235" s="82" t="str">
        <f t="shared" si="38"/>
        <v>A-</v>
      </c>
      <c r="AG235" s="85" t="str">
        <f t="shared" si="39"/>
        <v>Good Result</v>
      </c>
      <c r="AH235" s="15"/>
      <c r="AI235" s="33" t="str">
        <f>IF(F235="0","0",LOOKUP(F235,{0,1,2,3,"3.5",4,5},{"F","D","C","B","A-","A","A+"}))</f>
        <v>B</v>
      </c>
      <c r="AJ235" s="33" t="str">
        <f>IF(H235="0","0",LOOKUP(H235,{0,1,2,3,"3.5",4,5},{"F","D","C","B","A-","A","A+"}))</f>
        <v>A-</v>
      </c>
      <c r="AK235" s="33" t="str">
        <f>IF(L235="0","0",LOOKUP(L235,{0,1,2,3,"3.5",4,5},{"F","D","C","B","A-","A","A+"}))</f>
        <v>A-</v>
      </c>
      <c r="AL235" s="33" t="str">
        <f>IF(P235="0","0",LOOKUP(P235,{0,1,2,3,"3.5",4,5},{"F","D","C","B","A-","A","A+"}))</f>
        <v>C</v>
      </c>
      <c r="AM235" s="33" t="str">
        <f>IF(T235="0","0",LOOKUP(T235,{0,1,2,3,"3.5",4,5},{"F","D","C","B","A-","A","A+"}))</f>
        <v>A</v>
      </c>
      <c r="AN235" s="33" t="str">
        <f>IF(X235="0","0",LOOKUP(X235,{0,1,2,3,"3.5",4,5},{"F","D","C","B","A-","A","A+"}))</f>
        <v>A</v>
      </c>
      <c r="AO235" s="33" t="str">
        <f>IF(AB235="0","0",LOOKUP(AB235,{0,1,2,3,"3.5",4,5},{"F","D","C","B","A-","A","A+"}))</f>
        <v>A-</v>
      </c>
      <c r="AP235" s="52">
        <f t="shared" si="30"/>
        <v>407</v>
      </c>
    </row>
    <row r="236" spans="1:42" ht="20.100000000000001" customHeight="1" x14ac:dyDescent="0.25">
      <c r="A236" s="86">
        <v>2242</v>
      </c>
      <c r="B236" s="87" t="s">
        <v>523</v>
      </c>
      <c r="C236" s="62">
        <v>48</v>
      </c>
      <c r="D236" s="62">
        <v>24</v>
      </c>
      <c r="E236" s="59">
        <f t="shared" si="31"/>
        <v>72</v>
      </c>
      <c r="F236" s="59">
        <f>IF(E236="0","0",LOOKUP(E236,{0,33,40,50,60,70,80},{0,1,2,3,"3.5",4,5}))</f>
        <v>4</v>
      </c>
      <c r="G236" s="59">
        <v>69</v>
      </c>
      <c r="H236" s="59" t="str">
        <f>IF(G236="0","0",LOOKUP(G236,{0,33,40,50,60,70,80},{0,1,2,3,"3.5",4,5}))</f>
        <v>3.5</v>
      </c>
      <c r="I236" s="59">
        <v>29</v>
      </c>
      <c r="J236" s="59">
        <v>16</v>
      </c>
      <c r="K236" s="59">
        <f t="shared" si="32"/>
        <v>45</v>
      </c>
      <c r="L236" s="59" t="str">
        <f>IF(K236="0","0",LOOKUP(K236,{0,25,30,37,45,52,60},{0,1,2,3,"3.5",4,5}))</f>
        <v>3.5</v>
      </c>
      <c r="M236" s="71">
        <v>23</v>
      </c>
      <c r="N236" s="72">
        <v>13</v>
      </c>
      <c r="O236" s="59">
        <f t="shared" si="33"/>
        <v>36</v>
      </c>
      <c r="P236" s="59">
        <f>IF(O236="0","0",LOOKUP(O236,{0,33,40,50,60,70,80},{0,1,2,3,"3.5",4,5}))</f>
        <v>1</v>
      </c>
      <c r="Q236" s="62">
        <v>36</v>
      </c>
      <c r="R236" s="62">
        <v>21</v>
      </c>
      <c r="S236" s="59">
        <f t="shared" si="34"/>
        <v>57</v>
      </c>
      <c r="T236" s="59">
        <f>IF(S236="0","0",LOOKUP(S236,{0,33,40,50,60,70,80},{0,1,2,3,"3.5",4,5}))</f>
        <v>3</v>
      </c>
      <c r="U236" s="62">
        <v>30</v>
      </c>
      <c r="V236" s="62">
        <v>19</v>
      </c>
      <c r="W236" s="59">
        <f t="shared" si="35"/>
        <v>49</v>
      </c>
      <c r="X236" s="59">
        <f>IF(W236="0","0",LOOKUP(W236,{0,33,40,50,60,70,80},{0,1,2,3,"3.5",4,5}))</f>
        <v>2</v>
      </c>
      <c r="Y236" s="62">
        <v>22</v>
      </c>
      <c r="Z236" s="62">
        <v>14</v>
      </c>
      <c r="AA236" s="59">
        <f t="shared" si="36"/>
        <v>36</v>
      </c>
      <c r="AB236" s="59">
        <f>IF(AA236="0","0",LOOKUP(AA236,{0,25,30,37,45,52,60},{0,1,2,3,"3.5",4,5}))</f>
        <v>2</v>
      </c>
      <c r="AC236" s="82" t="s">
        <v>79</v>
      </c>
      <c r="AD236" s="82">
        <f>IF(ISBLANK(AB236)," ",IF(AB236="0","0",LOOKUP(AB236,{0,1,2,3,"3.5",4,5},{0,0,0,1,"1.5",2,3})))</f>
        <v>0</v>
      </c>
      <c r="AE236" s="77">
        <f t="shared" si="37"/>
        <v>2.8333333333333335</v>
      </c>
      <c r="AF236" s="82" t="str">
        <f t="shared" si="38"/>
        <v>C</v>
      </c>
      <c r="AG236" s="85" t="str">
        <f t="shared" si="39"/>
        <v>Bellow Average Result</v>
      </c>
      <c r="AH236" s="15"/>
      <c r="AI236" s="33" t="str">
        <f>IF(F236="0","0",LOOKUP(F236,{0,1,2,3,"3.5",4,5},{"F","D","C","B","A-","A","A+"}))</f>
        <v>A</v>
      </c>
      <c r="AJ236" s="33" t="str">
        <f>IF(H236="0","0",LOOKUP(H236,{0,1,2,3,"3.5",4,5},{"F","D","C","B","A-","A","A+"}))</f>
        <v>A-</v>
      </c>
      <c r="AK236" s="33" t="str">
        <f>IF(L236="0","0",LOOKUP(L236,{0,1,2,3,"3.5",4,5},{"F","D","C","B","A-","A","A+"}))</f>
        <v>A-</v>
      </c>
      <c r="AL236" s="33" t="str">
        <f>IF(P236="0","0",LOOKUP(P236,{0,1,2,3,"3.5",4,5},{"F","D","C","B","A-","A","A+"}))</f>
        <v>D</v>
      </c>
      <c r="AM236" s="33" t="str">
        <f>IF(T236="0","0",LOOKUP(T236,{0,1,2,3,"3.5",4,5},{"F","D","C","B","A-","A","A+"}))</f>
        <v>B</v>
      </c>
      <c r="AN236" s="33" t="str">
        <f>IF(X236="0","0",LOOKUP(X236,{0,1,2,3,"3.5",4,5},{"F","D","C","B","A-","A","A+"}))</f>
        <v>C</v>
      </c>
      <c r="AO236" s="33" t="str">
        <f>IF(AB236="0","0",LOOKUP(AB236,{0,1,2,3,"3.5",4,5},{"F","D","C","B","A-","A","A+"}))</f>
        <v>C</v>
      </c>
      <c r="AP236" s="52">
        <f t="shared" si="30"/>
        <v>364</v>
      </c>
    </row>
    <row r="237" spans="1:42" ht="20.100000000000001" customHeight="1" x14ac:dyDescent="0.25">
      <c r="A237" s="86">
        <v>2243</v>
      </c>
      <c r="B237" s="87" t="s">
        <v>524</v>
      </c>
      <c r="C237" s="62">
        <v>31</v>
      </c>
      <c r="D237" s="62">
        <v>25</v>
      </c>
      <c r="E237" s="59">
        <f t="shared" si="31"/>
        <v>56</v>
      </c>
      <c r="F237" s="59">
        <f>IF(E237="0","0",LOOKUP(E237,{0,33,40,50,60,70,80},{0,1,2,3,"3.5",4,5}))</f>
        <v>3</v>
      </c>
      <c r="G237" s="59">
        <v>58</v>
      </c>
      <c r="H237" s="59">
        <f>IF(G237="0","0",LOOKUP(G237,{0,33,40,50,60,70,80},{0,1,2,3,"3.5",4,5}))</f>
        <v>3</v>
      </c>
      <c r="I237" s="59">
        <v>24</v>
      </c>
      <c r="J237" s="59">
        <v>15</v>
      </c>
      <c r="K237" s="59">
        <f t="shared" si="32"/>
        <v>39</v>
      </c>
      <c r="L237" s="59">
        <f>IF(K237="0","0",LOOKUP(K237,{0,25,30,37,45,52,60},{0,1,2,3,"3.5",4,5}))</f>
        <v>3</v>
      </c>
      <c r="M237" s="71">
        <v>21</v>
      </c>
      <c r="N237" s="72">
        <v>16</v>
      </c>
      <c r="O237" s="59">
        <f t="shared" si="33"/>
        <v>37</v>
      </c>
      <c r="P237" s="59">
        <f>IF(O237="0","0",LOOKUP(O237,{0,33,40,50,60,70,80},{0,1,2,3,"3.5",4,5}))</f>
        <v>1</v>
      </c>
      <c r="Q237" s="62">
        <v>35</v>
      </c>
      <c r="R237" s="62">
        <v>19</v>
      </c>
      <c r="S237" s="59">
        <f t="shared" si="34"/>
        <v>54</v>
      </c>
      <c r="T237" s="59">
        <f>IF(S237="0","0",LOOKUP(S237,{0,33,40,50,60,70,80},{0,1,2,3,"3.5",4,5}))</f>
        <v>3</v>
      </c>
      <c r="U237" s="62">
        <v>23</v>
      </c>
      <c r="V237" s="62">
        <v>18</v>
      </c>
      <c r="W237" s="59">
        <f t="shared" si="35"/>
        <v>41</v>
      </c>
      <c r="X237" s="59">
        <f>IF(W237="0","0",LOOKUP(W237,{0,33,40,50,60,70,80},{0,1,2,3,"3.5",4,5}))</f>
        <v>2</v>
      </c>
      <c r="Y237" s="62">
        <v>12</v>
      </c>
      <c r="Z237" s="62">
        <v>15</v>
      </c>
      <c r="AA237" s="59">
        <f t="shared" si="36"/>
        <v>0</v>
      </c>
      <c r="AB237" s="59">
        <f>IF(AA237="0","0",LOOKUP(AA237,{0,25,30,37,45,52,60},{0,1,2,3,"3.5",4,5}))</f>
        <v>0</v>
      </c>
      <c r="AC237" s="82" t="s">
        <v>79</v>
      </c>
      <c r="AD237" s="82">
        <f>IF(ISBLANK(AB237)," ",IF(AB237="0","0",LOOKUP(AB237,{0,1,2,3,"3.5",4,5},{0,0,0,1,"1.5",2,3})))</f>
        <v>0</v>
      </c>
      <c r="AE237" s="77">
        <f t="shared" si="37"/>
        <v>2.5</v>
      </c>
      <c r="AF237" s="82" t="str">
        <f t="shared" si="38"/>
        <v>C</v>
      </c>
      <c r="AG237" s="85" t="str">
        <f t="shared" si="39"/>
        <v>Bellow Average Result</v>
      </c>
      <c r="AH237" s="15"/>
      <c r="AI237" s="33" t="str">
        <f>IF(F237="0","0",LOOKUP(F237,{0,1,2,3,"3.5",4,5},{"F","D","C","B","A-","A","A+"}))</f>
        <v>B</v>
      </c>
      <c r="AJ237" s="33" t="str">
        <f>IF(H237="0","0",LOOKUP(H237,{0,1,2,3,"3.5",4,5},{"F","D","C","B","A-","A","A+"}))</f>
        <v>B</v>
      </c>
      <c r="AK237" s="33" t="str">
        <f>IF(L237="0","0",LOOKUP(L237,{0,1,2,3,"3.5",4,5},{"F","D","C","B","A-","A","A+"}))</f>
        <v>B</v>
      </c>
      <c r="AL237" s="33" t="str">
        <f>IF(P237="0","0",LOOKUP(P237,{0,1,2,3,"3.5",4,5},{"F","D","C","B","A-","A","A+"}))</f>
        <v>D</v>
      </c>
      <c r="AM237" s="33" t="str">
        <f>IF(T237="0","0",LOOKUP(T237,{0,1,2,3,"3.5",4,5},{"F","D","C","B","A-","A","A+"}))</f>
        <v>B</v>
      </c>
      <c r="AN237" s="33" t="str">
        <f>IF(X237="0","0",LOOKUP(X237,{0,1,2,3,"3.5",4,5},{"F","D","C","B","A-","A","A+"}))</f>
        <v>C</v>
      </c>
      <c r="AO237" s="33" t="str">
        <f>IF(AB237="0","0",LOOKUP(AB237,{0,1,2,3,"3.5",4,5},{"F","D","C","B","A-","A","A+"}))</f>
        <v>F</v>
      </c>
      <c r="AP237" s="52">
        <f t="shared" si="30"/>
        <v>285</v>
      </c>
    </row>
    <row r="238" spans="1:42" ht="20.100000000000001" customHeight="1" x14ac:dyDescent="0.25">
      <c r="A238" s="86">
        <v>2244</v>
      </c>
      <c r="B238" s="87" t="s">
        <v>525</v>
      </c>
      <c r="C238" s="62">
        <v>40</v>
      </c>
      <c r="D238" s="62">
        <v>23</v>
      </c>
      <c r="E238" s="59">
        <f t="shared" si="31"/>
        <v>63</v>
      </c>
      <c r="F238" s="59" t="str">
        <f>IF(E238="0","0",LOOKUP(E238,{0,33,40,50,60,70,80},{0,1,2,3,"3.5",4,5}))</f>
        <v>3.5</v>
      </c>
      <c r="G238" s="59">
        <v>40</v>
      </c>
      <c r="H238" s="59">
        <f>IF(G238="0","0",LOOKUP(G238,{0,33,40,50,60,70,80},{0,1,2,3,"3.5",4,5}))</f>
        <v>2</v>
      </c>
      <c r="I238" s="59">
        <v>21</v>
      </c>
      <c r="J238" s="59">
        <v>10</v>
      </c>
      <c r="K238" s="59">
        <f t="shared" si="32"/>
        <v>31</v>
      </c>
      <c r="L238" s="59">
        <f>IF(K238="0","0",LOOKUP(K238,{0,25,30,37,45,52,60},{0,1,2,3,"3.5",4,5}))</f>
        <v>2</v>
      </c>
      <c r="M238" s="71">
        <v>30</v>
      </c>
      <c r="N238" s="72">
        <v>16</v>
      </c>
      <c r="O238" s="59">
        <f t="shared" si="33"/>
        <v>46</v>
      </c>
      <c r="P238" s="59">
        <f>IF(O238="0","0",LOOKUP(O238,{0,33,40,50,60,70,80},{0,1,2,3,"3.5",4,5}))</f>
        <v>2</v>
      </c>
      <c r="Q238" s="62">
        <v>46</v>
      </c>
      <c r="R238" s="62">
        <v>17</v>
      </c>
      <c r="S238" s="59">
        <f t="shared" si="34"/>
        <v>63</v>
      </c>
      <c r="T238" s="59" t="str">
        <f>IF(S238="0","0",LOOKUP(S238,{0,33,40,50,60,70,80},{0,1,2,3,"3.5",4,5}))</f>
        <v>3.5</v>
      </c>
      <c r="U238" s="62">
        <v>39</v>
      </c>
      <c r="V238" s="62">
        <v>19</v>
      </c>
      <c r="W238" s="59">
        <f t="shared" si="35"/>
        <v>58</v>
      </c>
      <c r="X238" s="59">
        <f>IF(W238="0","0",LOOKUP(W238,{0,33,40,50,60,70,80},{0,1,2,3,"3.5",4,5}))</f>
        <v>3</v>
      </c>
      <c r="Y238" s="62">
        <v>17</v>
      </c>
      <c r="Z238" s="62">
        <v>13</v>
      </c>
      <c r="AA238" s="59">
        <f t="shared" si="36"/>
        <v>30</v>
      </c>
      <c r="AB238" s="59">
        <f>IF(AA238="0","0",LOOKUP(AA238,{0,25,30,37,45,52,60},{0,1,2,3,"3.5",4,5}))</f>
        <v>2</v>
      </c>
      <c r="AC238" s="82" t="s">
        <v>79</v>
      </c>
      <c r="AD238" s="82">
        <f>IF(ISBLANK(AB238)," ",IF(AB238="0","0",LOOKUP(AB238,{0,1,2,3,"3.5",4,5},{0,0,0,1,"1.5",2,3})))</f>
        <v>0</v>
      </c>
      <c r="AE238" s="77">
        <f t="shared" si="37"/>
        <v>2.6666666666666665</v>
      </c>
      <c r="AF238" s="82" t="str">
        <f t="shared" si="38"/>
        <v>C</v>
      </c>
      <c r="AG238" s="85" t="str">
        <f t="shared" si="39"/>
        <v>Bellow Average Result</v>
      </c>
      <c r="AH238" s="15"/>
      <c r="AI238" s="33" t="str">
        <f>IF(F238="0","0",LOOKUP(F238,{0,1,2,3,"3.5",4,5},{"F","D","C","B","A-","A","A+"}))</f>
        <v>A-</v>
      </c>
      <c r="AJ238" s="33" t="str">
        <f>IF(H238="0","0",LOOKUP(H238,{0,1,2,3,"3.5",4,5},{"F","D","C","B","A-","A","A+"}))</f>
        <v>C</v>
      </c>
      <c r="AK238" s="33" t="str">
        <f>IF(L238="0","0",LOOKUP(L238,{0,1,2,3,"3.5",4,5},{"F","D","C","B","A-","A","A+"}))</f>
        <v>C</v>
      </c>
      <c r="AL238" s="33" t="str">
        <f>IF(P238="0","0",LOOKUP(P238,{0,1,2,3,"3.5",4,5},{"F","D","C","B","A-","A","A+"}))</f>
        <v>C</v>
      </c>
      <c r="AM238" s="33" t="str">
        <f>IF(T238="0","0",LOOKUP(T238,{0,1,2,3,"3.5",4,5},{"F","D","C","B","A-","A","A+"}))</f>
        <v>A-</v>
      </c>
      <c r="AN238" s="33" t="str">
        <f>IF(X238="0","0",LOOKUP(X238,{0,1,2,3,"3.5",4,5},{"F","D","C","B","A-","A","A+"}))</f>
        <v>B</v>
      </c>
      <c r="AO238" s="33" t="str">
        <f>IF(AB238="0","0",LOOKUP(AB238,{0,1,2,3,"3.5",4,5},{"F","D","C","B","A-","A","A+"}))</f>
        <v>C</v>
      </c>
      <c r="AP238" s="52">
        <f t="shared" si="30"/>
        <v>331</v>
      </c>
    </row>
    <row r="239" spans="1:42" ht="20.100000000000001" customHeight="1" x14ac:dyDescent="0.25">
      <c r="A239" s="86">
        <v>2245</v>
      </c>
      <c r="B239" s="87" t="s">
        <v>526</v>
      </c>
      <c r="C239" s="62">
        <v>41</v>
      </c>
      <c r="D239" s="62">
        <v>24</v>
      </c>
      <c r="E239" s="59">
        <f t="shared" si="31"/>
        <v>65</v>
      </c>
      <c r="F239" s="59" t="str">
        <f>IF(E239="0","0",LOOKUP(E239,{0,33,40,50,60,70,80},{0,1,2,3,"3.5",4,5}))</f>
        <v>3.5</v>
      </c>
      <c r="G239" s="59">
        <v>52</v>
      </c>
      <c r="H239" s="59">
        <f>IF(G239="0","0",LOOKUP(G239,{0,33,40,50,60,70,80},{0,1,2,3,"3.5",4,5}))</f>
        <v>3</v>
      </c>
      <c r="I239" s="59">
        <v>25</v>
      </c>
      <c r="J239" s="59">
        <v>18</v>
      </c>
      <c r="K239" s="59">
        <f t="shared" si="32"/>
        <v>43</v>
      </c>
      <c r="L239" s="59">
        <f>IF(K239="0","0",LOOKUP(K239,{0,25,30,37,45,52,60},{0,1,2,3,"3.5",4,5}))</f>
        <v>3</v>
      </c>
      <c r="M239" s="71">
        <v>20</v>
      </c>
      <c r="N239" s="72">
        <v>7</v>
      </c>
      <c r="O239" s="59">
        <f t="shared" si="33"/>
        <v>0</v>
      </c>
      <c r="P239" s="59">
        <f>IF(O239="0","0",LOOKUP(O239,{0,33,40,50,60,70,80},{0,1,2,3,"3.5",4,5}))</f>
        <v>0</v>
      </c>
      <c r="Q239" s="62">
        <v>42</v>
      </c>
      <c r="R239" s="62">
        <v>17</v>
      </c>
      <c r="S239" s="59">
        <f t="shared" si="34"/>
        <v>59</v>
      </c>
      <c r="T239" s="59">
        <f>IF(S239="0","0",LOOKUP(S239,{0,33,40,50,60,70,80},{0,1,2,3,"3.5",4,5}))</f>
        <v>3</v>
      </c>
      <c r="U239" s="62">
        <v>23</v>
      </c>
      <c r="V239" s="62">
        <v>15</v>
      </c>
      <c r="W239" s="59">
        <f t="shared" si="35"/>
        <v>38</v>
      </c>
      <c r="X239" s="59">
        <f>IF(W239="0","0",LOOKUP(W239,{0,33,40,50,60,70,80},{0,1,2,3,"3.5",4,5}))</f>
        <v>1</v>
      </c>
      <c r="Y239" s="62">
        <v>7</v>
      </c>
      <c r="Z239" s="62">
        <v>17</v>
      </c>
      <c r="AA239" s="59">
        <f t="shared" si="36"/>
        <v>0</v>
      </c>
      <c r="AB239" s="59">
        <f>IF(AA239="0","0",LOOKUP(AA239,{0,25,30,37,45,52,60},{0,1,2,3,"3.5",4,5}))</f>
        <v>0</v>
      </c>
      <c r="AC239" s="82" t="s">
        <v>79</v>
      </c>
      <c r="AD239" s="82">
        <f>IF(ISBLANK(AB239)," ",IF(AB239="0","0",LOOKUP(AB239,{0,1,2,3,"3.5",4,5},{0,0,0,1,"1.5",2,3})))</f>
        <v>0</v>
      </c>
      <c r="AE239" s="77">
        <f t="shared" si="37"/>
        <v>0</v>
      </c>
      <c r="AF239" s="82" t="str">
        <f t="shared" si="38"/>
        <v>F</v>
      </c>
      <c r="AG239" s="85" t="str">
        <f t="shared" si="39"/>
        <v>Fail</v>
      </c>
      <c r="AH239" s="15"/>
      <c r="AI239" s="33" t="str">
        <f>IF(F239="0","0",LOOKUP(F239,{0,1,2,3,"3.5",4,5},{"F","D","C","B","A-","A","A+"}))</f>
        <v>A-</v>
      </c>
      <c r="AJ239" s="33" t="str">
        <f>IF(H239="0","0",LOOKUP(H239,{0,1,2,3,"3.5",4,5},{"F","D","C","B","A-","A","A+"}))</f>
        <v>B</v>
      </c>
      <c r="AK239" s="33" t="str">
        <f>IF(L239="0","0",LOOKUP(L239,{0,1,2,3,"3.5",4,5},{"F","D","C","B","A-","A","A+"}))</f>
        <v>B</v>
      </c>
      <c r="AL239" s="33" t="str">
        <f>IF(P239="0","0",LOOKUP(P239,{0,1,2,3,"3.5",4,5},{"F","D","C","B","A-","A","A+"}))</f>
        <v>F</v>
      </c>
      <c r="AM239" s="33" t="str">
        <f>IF(T239="0","0",LOOKUP(T239,{0,1,2,3,"3.5",4,5},{"F","D","C","B","A-","A","A+"}))</f>
        <v>B</v>
      </c>
      <c r="AN239" s="33" t="str">
        <f>IF(X239="0","0",LOOKUP(X239,{0,1,2,3,"3.5",4,5},{"F","D","C","B","A-","A","A+"}))</f>
        <v>D</v>
      </c>
      <c r="AO239" s="33" t="str">
        <f>IF(AB239="0","0",LOOKUP(AB239,{0,1,2,3,"3.5",4,5},{"F","D","C","B","A-","A","A+"}))</f>
        <v>F</v>
      </c>
      <c r="AP239" s="52">
        <f t="shared" si="30"/>
        <v>257</v>
      </c>
    </row>
    <row r="240" spans="1:42" ht="20.100000000000001" customHeight="1" x14ac:dyDescent="0.25">
      <c r="A240" s="86">
        <v>2246</v>
      </c>
      <c r="B240" s="87" t="s">
        <v>527</v>
      </c>
      <c r="C240" s="62">
        <v>40</v>
      </c>
      <c r="D240" s="62">
        <v>14</v>
      </c>
      <c r="E240" s="59">
        <f t="shared" si="31"/>
        <v>54</v>
      </c>
      <c r="F240" s="59">
        <f>IF(E240="0","0",LOOKUP(E240,{0,33,40,50,60,70,80},{0,1,2,3,"3.5",4,5}))</f>
        <v>3</v>
      </c>
      <c r="G240" s="59">
        <v>72</v>
      </c>
      <c r="H240" s="59">
        <f>IF(G240="0","0",LOOKUP(G240,{0,33,40,50,60,70,80},{0,1,2,3,"3.5",4,5}))</f>
        <v>4</v>
      </c>
      <c r="I240" s="59">
        <v>29</v>
      </c>
      <c r="J240" s="59">
        <v>15</v>
      </c>
      <c r="K240" s="59">
        <f t="shared" si="32"/>
        <v>44</v>
      </c>
      <c r="L240" s="59">
        <f>IF(K240="0","0",LOOKUP(K240,{0,25,30,37,45,52,60},{0,1,2,3,"3.5",4,5}))</f>
        <v>3</v>
      </c>
      <c r="M240" s="71">
        <v>25</v>
      </c>
      <c r="N240" s="72">
        <v>7</v>
      </c>
      <c r="O240" s="59">
        <f t="shared" si="33"/>
        <v>0</v>
      </c>
      <c r="P240" s="59">
        <f>IF(O240="0","0",LOOKUP(O240,{0,33,40,50,60,70,80},{0,1,2,3,"3.5",4,5}))</f>
        <v>0</v>
      </c>
      <c r="Q240" s="62">
        <v>33</v>
      </c>
      <c r="R240" s="62">
        <v>16</v>
      </c>
      <c r="S240" s="59">
        <f t="shared" si="34"/>
        <v>49</v>
      </c>
      <c r="T240" s="59">
        <f>IF(S240="0","0",LOOKUP(S240,{0,33,40,50,60,70,80},{0,1,2,3,"3.5",4,5}))</f>
        <v>2</v>
      </c>
      <c r="U240" s="62">
        <v>29</v>
      </c>
      <c r="V240" s="62">
        <v>22</v>
      </c>
      <c r="W240" s="59">
        <f t="shared" si="35"/>
        <v>51</v>
      </c>
      <c r="X240" s="59">
        <f>IF(W240="0","0",LOOKUP(W240,{0,33,40,50,60,70,80},{0,1,2,3,"3.5",4,5}))</f>
        <v>3</v>
      </c>
      <c r="Y240" s="62">
        <v>14</v>
      </c>
      <c r="Z240" s="62">
        <v>9</v>
      </c>
      <c r="AA240" s="59">
        <f t="shared" si="36"/>
        <v>23</v>
      </c>
      <c r="AB240" s="59">
        <f>IF(AA240="0","0",LOOKUP(AA240,{0,25,30,37,45,52,60},{0,1,2,3,"3.5",4,5}))</f>
        <v>0</v>
      </c>
      <c r="AC240" s="82" t="s">
        <v>79</v>
      </c>
      <c r="AD240" s="82">
        <f>IF(ISBLANK(AB240)," ",IF(AB240="0","0",LOOKUP(AB240,{0,1,2,3,"3.5",4,5},{0,0,0,1,"1.5",2,3})))</f>
        <v>0</v>
      </c>
      <c r="AE240" s="77">
        <f t="shared" si="37"/>
        <v>0</v>
      </c>
      <c r="AF240" s="82" t="str">
        <f t="shared" si="38"/>
        <v>F</v>
      </c>
      <c r="AG240" s="85" t="str">
        <f t="shared" si="39"/>
        <v>Fail</v>
      </c>
      <c r="AH240" s="15"/>
      <c r="AI240" s="33" t="str">
        <f>IF(F240="0","0",LOOKUP(F240,{0,1,2,3,"3.5",4,5},{"F","D","C","B","A-","A","A+"}))</f>
        <v>B</v>
      </c>
      <c r="AJ240" s="33" t="str">
        <f>IF(H240="0","0",LOOKUP(H240,{0,1,2,3,"3.5",4,5},{"F","D","C","B","A-","A","A+"}))</f>
        <v>A</v>
      </c>
      <c r="AK240" s="33" t="str">
        <f>IF(L240="0","0",LOOKUP(L240,{0,1,2,3,"3.5",4,5},{"F","D","C","B","A-","A","A+"}))</f>
        <v>B</v>
      </c>
      <c r="AL240" s="33" t="str">
        <f>IF(P240="0","0",LOOKUP(P240,{0,1,2,3,"3.5",4,5},{"F","D","C","B","A-","A","A+"}))</f>
        <v>F</v>
      </c>
      <c r="AM240" s="33" t="str">
        <f>IF(T240="0","0",LOOKUP(T240,{0,1,2,3,"3.5",4,5},{"F","D","C","B","A-","A","A+"}))</f>
        <v>C</v>
      </c>
      <c r="AN240" s="33" t="str">
        <f>IF(X240="0","0",LOOKUP(X240,{0,1,2,3,"3.5",4,5},{"F","D","C","B","A-","A","A+"}))</f>
        <v>B</v>
      </c>
      <c r="AO240" s="33" t="str">
        <f>IF(AB240="0","0",LOOKUP(AB240,{0,1,2,3,"3.5",4,5},{"F","D","C","B","A-","A","A+"}))</f>
        <v>F</v>
      </c>
      <c r="AP240" s="52">
        <f t="shared" si="30"/>
        <v>293</v>
      </c>
    </row>
    <row r="241" spans="1:42" ht="20.100000000000001" customHeight="1" x14ac:dyDescent="0.25">
      <c r="A241" s="86">
        <v>2247</v>
      </c>
      <c r="B241" s="87" t="s">
        <v>528</v>
      </c>
      <c r="C241" s="62">
        <v>30</v>
      </c>
      <c r="D241" s="62">
        <v>22</v>
      </c>
      <c r="E241" s="59">
        <f t="shared" si="31"/>
        <v>52</v>
      </c>
      <c r="F241" s="59">
        <f>IF(E241="0","0",LOOKUP(E241,{0,33,40,50,60,70,80},{0,1,2,3,"3.5",4,5}))</f>
        <v>3</v>
      </c>
      <c r="G241" s="59">
        <v>70</v>
      </c>
      <c r="H241" s="59">
        <f>IF(G241="0","0",LOOKUP(G241,{0,33,40,50,60,70,80},{0,1,2,3,"3.5",4,5}))</f>
        <v>4</v>
      </c>
      <c r="I241" s="59">
        <v>21</v>
      </c>
      <c r="J241" s="69">
        <v>12</v>
      </c>
      <c r="K241" s="59">
        <f t="shared" si="32"/>
        <v>33</v>
      </c>
      <c r="L241" s="59">
        <f>IF(K241="0","0",LOOKUP(K241,{0,25,30,37,45,52,60},{0,1,2,3,"3.5",4,5}))</f>
        <v>2</v>
      </c>
      <c r="M241" s="59">
        <v>23</v>
      </c>
      <c r="N241" s="59">
        <v>9</v>
      </c>
      <c r="O241" s="59">
        <f t="shared" si="33"/>
        <v>32</v>
      </c>
      <c r="P241" s="59">
        <f>IF(O241="0","0",LOOKUP(O241,{0,33,40,50,60,70,80},{0,1,2,3,"3.5",4,5}))</f>
        <v>0</v>
      </c>
      <c r="Q241" s="62">
        <v>31</v>
      </c>
      <c r="R241" s="62">
        <v>9</v>
      </c>
      <c r="S241" s="59">
        <f t="shared" si="34"/>
        <v>40</v>
      </c>
      <c r="T241" s="59">
        <f>IF(S241="0","0",LOOKUP(S241,{0,33,40,50,60,70,80},{0,1,2,3,"3.5",4,5}))</f>
        <v>2</v>
      </c>
      <c r="U241" s="62">
        <v>6</v>
      </c>
      <c r="V241" s="62">
        <v>17</v>
      </c>
      <c r="W241" s="59">
        <f t="shared" si="35"/>
        <v>0</v>
      </c>
      <c r="X241" s="59">
        <f>IF(W241="0","0",LOOKUP(W241,{0,33,40,50,60,70,80},{0,1,2,3,"3.5",4,5}))</f>
        <v>0</v>
      </c>
      <c r="Y241" s="62">
        <v>10</v>
      </c>
      <c r="Z241" s="62">
        <v>12</v>
      </c>
      <c r="AA241" s="59">
        <f t="shared" si="36"/>
        <v>0</v>
      </c>
      <c r="AB241" s="59">
        <f>IF(AA241="0","0",LOOKUP(AA241,{0,25,30,37,45,52,60},{0,1,2,3,"3.5",4,5}))</f>
        <v>0</v>
      </c>
      <c r="AC241" s="82" t="s">
        <v>79</v>
      </c>
      <c r="AD241" s="82">
        <f>IF(ISBLANK(AB241)," ",IF(AB241="0","0",LOOKUP(AB241,{0,1,2,3,"3.5",4,5},{0,0,0,1,"1.5",2,3})))</f>
        <v>0</v>
      </c>
      <c r="AE241" s="77">
        <f t="shared" si="37"/>
        <v>0</v>
      </c>
      <c r="AF241" s="82" t="str">
        <f t="shared" si="38"/>
        <v>F</v>
      </c>
      <c r="AG241" s="85" t="str">
        <f t="shared" si="39"/>
        <v>Fail</v>
      </c>
      <c r="AH241" s="15"/>
      <c r="AI241" s="33" t="str">
        <f>IF(F241="0","0",LOOKUP(F241,{0,1,2,3,"3.5",4,5},{"F","D","C","B","A-","A","A+"}))</f>
        <v>B</v>
      </c>
      <c r="AJ241" s="33" t="str">
        <f>IF(H241="0","0",LOOKUP(H241,{0,1,2,3,"3.5",4,5},{"F","D","C","B","A-","A","A+"}))</f>
        <v>A</v>
      </c>
      <c r="AK241" s="33" t="str">
        <f>IF(L241="0","0",LOOKUP(L241,{0,1,2,3,"3.5",4,5},{"F","D","C","B","A-","A","A+"}))</f>
        <v>C</v>
      </c>
      <c r="AL241" s="33" t="str">
        <f>IF(P241="0","0",LOOKUP(P241,{0,1,2,3,"3.5",4,5},{"F","D","C","B","A-","A","A+"}))</f>
        <v>F</v>
      </c>
      <c r="AM241" s="33" t="str">
        <f>IF(T241="0","0",LOOKUP(T241,{0,1,2,3,"3.5",4,5},{"F","D","C","B","A-","A","A+"}))</f>
        <v>C</v>
      </c>
      <c r="AN241" s="33" t="str">
        <f>IF(X241="0","0",LOOKUP(X241,{0,1,2,3,"3.5",4,5},{"F","D","C","B","A-","A","A+"}))</f>
        <v>F</v>
      </c>
      <c r="AO241" s="33" t="str">
        <f>IF(AB241="0","0",LOOKUP(AB241,{0,1,2,3,"3.5",4,5},{"F","D","C","B","A-","A","A+"}))</f>
        <v>F</v>
      </c>
      <c r="AP241" s="52">
        <f t="shared" si="30"/>
        <v>227</v>
      </c>
    </row>
    <row r="242" spans="1:42" ht="20.100000000000001" customHeight="1" x14ac:dyDescent="0.25">
      <c r="A242" s="86">
        <v>2249</v>
      </c>
      <c r="B242" s="87" t="s">
        <v>529</v>
      </c>
      <c r="C242" s="62">
        <v>36</v>
      </c>
      <c r="D242" s="62">
        <v>13</v>
      </c>
      <c r="E242" s="59">
        <f t="shared" si="31"/>
        <v>49</v>
      </c>
      <c r="F242" s="59">
        <f>IF(E242="0","0",LOOKUP(E242,{0,33,40,50,60,70,80},{0,1,2,3,"3.5",4,5}))</f>
        <v>2</v>
      </c>
      <c r="G242" s="59">
        <v>63</v>
      </c>
      <c r="H242" s="59" t="str">
        <f>IF(G242="0","0",LOOKUP(G242,{0,33,40,50,60,70,80},{0,1,2,3,"3.5",4,5}))</f>
        <v>3.5</v>
      </c>
      <c r="I242" s="59">
        <v>23</v>
      </c>
      <c r="J242" s="59">
        <v>14</v>
      </c>
      <c r="K242" s="59">
        <f t="shared" si="32"/>
        <v>37</v>
      </c>
      <c r="L242" s="59">
        <f>IF(K242="0","0",LOOKUP(K242,{0,25,30,37,45,52,60},{0,1,2,3,"3.5",4,5}))</f>
        <v>3</v>
      </c>
      <c r="M242" s="71">
        <v>26</v>
      </c>
      <c r="N242" s="72">
        <v>7</v>
      </c>
      <c r="O242" s="59">
        <f t="shared" si="33"/>
        <v>0</v>
      </c>
      <c r="P242" s="59">
        <f>IF(O242="0","0",LOOKUP(O242,{0,33,40,50,60,70,80},{0,1,2,3,"3.5",4,5}))</f>
        <v>0</v>
      </c>
      <c r="Q242" s="62">
        <v>0</v>
      </c>
      <c r="R242" s="62">
        <v>0</v>
      </c>
      <c r="S242" s="59">
        <f t="shared" si="34"/>
        <v>0</v>
      </c>
      <c r="T242" s="59">
        <f>IF(S242="0","0",LOOKUP(S242,{0,33,40,50,60,70,80},{0,1,2,3,"3.5",4,5}))</f>
        <v>0</v>
      </c>
      <c r="U242" s="62">
        <v>18</v>
      </c>
      <c r="V242" s="62">
        <v>12</v>
      </c>
      <c r="W242" s="59">
        <f t="shared" si="35"/>
        <v>0</v>
      </c>
      <c r="X242" s="59">
        <f>IF(W242="0","0",LOOKUP(W242,{0,33,40,50,60,70,80},{0,1,2,3,"3.5",4,5}))</f>
        <v>0</v>
      </c>
      <c r="Y242" s="62">
        <v>0</v>
      </c>
      <c r="Z242" s="62">
        <v>0</v>
      </c>
      <c r="AA242" s="59">
        <f t="shared" si="36"/>
        <v>0</v>
      </c>
      <c r="AB242" s="59">
        <f>IF(AA242="0","0",LOOKUP(AA242,{0,25,30,37,45,52,60},{0,1,2,3,"3.5",4,5}))</f>
        <v>0</v>
      </c>
      <c r="AC242" s="82" t="s">
        <v>79</v>
      </c>
      <c r="AD242" s="82">
        <f>IF(ISBLANK(AB242)," ",IF(AB242="0","0",LOOKUP(AB242,{0,1,2,3,"3.5",4,5},{0,0,0,1,"1.5",2,3})))</f>
        <v>0</v>
      </c>
      <c r="AE242" s="77">
        <f t="shared" si="37"/>
        <v>0</v>
      </c>
      <c r="AF242" s="82" t="str">
        <f t="shared" si="38"/>
        <v>F</v>
      </c>
      <c r="AG242" s="85" t="str">
        <f t="shared" si="39"/>
        <v>Fail</v>
      </c>
      <c r="AH242" s="15"/>
      <c r="AI242" s="33" t="str">
        <f>IF(F242="0","0",LOOKUP(F242,{0,1,2,3,"3.5",4,5},{"F","D","C","B","A-","A","A+"}))</f>
        <v>C</v>
      </c>
      <c r="AJ242" s="33" t="str">
        <f>IF(H242="0","0",LOOKUP(H242,{0,1,2,3,"3.5",4,5},{"F","D","C","B","A-","A","A+"}))</f>
        <v>A-</v>
      </c>
      <c r="AK242" s="33" t="str">
        <f>IF(L242="0","0",LOOKUP(L242,{0,1,2,3,"3.5",4,5},{"F","D","C","B","A-","A","A+"}))</f>
        <v>B</v>
      </c>
      <c r="AL242" s="33" t="str">
        <f>IF(P242="0","0",LOOKUP(P242,{0,1,2,3,"3.5",4,5},{"F","D","C","B","A-","A","A+"}))</f>
        <v>F</v>
      </c>
      <c r="AM242" s="33" t="str">
        <f>IF(T242="0","0",LOOKUP(T242,{0,1,2,3,"3.5",4,5},{"F","D","C","B","A-","A","A+"}))</f>
        <v>F</v>
      </c>
      <c r="AN242" s="33" t="str">
        <f>IF(X242="0","0",LOOKUP(X242,{0,1,2,3,"3.5",4,5},{"F","D","C","B","A-","A","A+"}))</f>
        <v>F</v>
      </c>
      <c r="AO242" s="33" t="str">
        <f>IF(AB242="0","0",LOOKUP(AB242,{0,1,2,3,"3.5",4,5},{"F","D","C","B","A-","A","A+"}))</f>
        <v>F</v>
      </c>
      <c r="AP242" s="52">
        <f t="shared" si="30"/>
        <v>149</v>
      </c>
    </row>
    <row r="243" spans="1:42" ht="20.100000000000001" customHeight="1" x14ac:dyDescent="0.25">
      <c r="A243" s="86">
        <v>2250</v>
      </c>
      <c r="B243" s="87" t="s">
        <v>530</v>
      </c>
      <c r="C243" s="62">
        <v>42</v>
      </c>
      <c r="D243" s="62">
        <v>22</v>
      </c>
      <c r="E243" s="59">
        <f t="shared" si="31"/>
        <v>64</v>
      </c>
      <c r="F243" s="59" t="str">
        <f>IF(E243="0","0",LOOKUP(E243,{0,33,40,50,60,70,80},{0,1,2,3,"3.5",4,5}))</f>
        <v>3.5</v>
      </c>
      <c r="G243" s="59">
        <v>53</v>
      </c>
      <c r="H243" s="59">
        <f>IF(G243="0","0",LOOKUP(G243,{0,33,40,50,60,70,80},{0,1,2,3,"3.5",4,5}))</f>
        <v>3</v>
      </c>
      <c r="I243" s="59">
        <v>26</v>
      </c>
      <c r="J243" s="59">
        <v>15</v>
      </c>
      <c r="K243" s="59">
        <f t="shared" si="32"/>
        <v>41</v>
      </c>
      <c r="L243" s="59">
        <f>IF(K243="0","0",LOOKUP(K243,{0,25,30,37,45,52,60},{0,1,2,3,"3.5",4,5}))</f>
        <v>3</v>
      </c>
      <c r="M243" s="59">
        <v>26</v>
      </c>
      <c r="N243" s="59">
        <v>16</v>
      </c>
      <c r="O243" s="59">
        <f t="shared" si="33"/>
        <v>42</v>
      </c>
      <c r="P243" s="59">
        <f>IF(O243="0","0",LOOKUP(O243,{0,33,40,50,60,70,80},{0,1,2,3,"3.5",4,5}))</f>
        <v>2</v>
      </c>
      <c r="Q243" s="62">
        <v>47</v>
      </c>
      <c r="R243" s="62">
        <v>19</v>
      </c>
      <c r="S243" s="59">
        <f t="shared" si="34"/>
        <v>66</v>
      </c>
      <c r="T243" s="59" t="str">
        <f>IF(S243="0","0",LOOKUP(S243,{0,33,40,50,60,70,80},{0,1,2,3,"3.5",4,5}))</f>
        <v>3.5</v>
      </c>
      <c r="U243" s="62">
        <v>32</v>
      </c>
      <c r="V243" s="62">
        <v>19</v>
      </c>
      <c r="W243" s="59">
        <f t="shared" si="35"/>
        <v>51</v>
      </c>
      <c r="X243" s="59">
        <f>IF(W243="0","0",LOOKUP(W243,{0,33,40,50,60,70,80},{0,1,2,3,"3.5",4,5}))</f>
        <v>3</v>
      </c>
      <c r="Y243" s="62">
        <v>13</v>
      </c>
      <c r="Z243" s="62">
        <v>12</v>
      </c>
      <c r="AA243" s="59">
        <f t="shared" si="36"/>
        <v>25</v>
      </c>
      <c r="AB243" s="59">
        <f>IF(AA243="0","0",LOOKUP(AA243,{0,25,30,37,45,52,60},{0,1,2,3,"3.5",4,5}))</f>
        <v>1</v>
      </c>
      <c r="AC243" s="82" t="s">
        <v>79</v>
      </c>
      <c r="AD243" s="82">
        <f>IF(ISBLANK(AB243)," ",IF(AB243="0","0",LOOKUP(AB243,{0,1,2,3,"3.5",4,5},{0,0,0,1,"1.5",2,3})))</f>
        <v>0</v>
      </c>
      <c r="AE243" s="77">
        <f t="shared" si="37"/>
        <v>3</v>
      </c>
      <c r="AF243" s="82" t="str">
        <f t="shared" si="38"/>
        <v>B</v>
      </c>
      <c r="AG243" s="85" t="str">
        <f t="shared" si="39"/>
        <v>Average Result</v>
      </c>
      <c r="AH243" s="15"/>
      <c r="AI243" s="33" t="str">
        <f>IF(F243="0","0",LOOKUP(F243,{0,1,2,3,"3.5",4,5},{"F","D","C","B","A-","A","A+"}))</f>
        <v>A-</v>
      </c>
      <c r="AJ243" s="33" t="str">
        <f>IF(H243="0","0",LOOKUP(H243,{0,1,2,3,"3.5",4,5},{"F","D","C","B","A-","A","A+"}))</f>
        <v>B</v>
      </c>
      <c r="AK243" s="33" t="str">
        <f>IF(L243="0","0",LOOKUP(L243,{0,1,2,3,"3.5",4,5},{"F","D","C","B","A-","A","A+"}))</f>
        <v>B</v>
      </c>
      <c r="AL243" s="33" t="str">
        <f>IF(P243="0","0",LOOKUP(P243,{0,1,2,3,"3.5",4,5},{"F","D","C","B","A-","A","A+"}))</f>
        <v>C</v>
      </c>
      <c r="AM243" s="33" t="str">
        <f>IF(T243="0","0",LOOKUP(T243,{0,1,2,3,"3.5",4,5},{"F","D","C","B","A-","A","A+"}))</f>
        <v>A-</v>
      </c>
      <c r="AN243" s="33" t="str">
        <f>IF(X243="0","0",LOOKUP(X243,{0,1,2,3,"3.5",4,5},{"F","D","C","B","A-","A","A+"}))</f>
        <v>B</v>
      </c>
      <c r="AO243" s="33" t="str">
        <f>IF(AB243="0","0",LOOKUP(AB243,{0,1,2,3,"3.5",4,5},{"F","D","C","B","A-","A","A+"}))</f>
        <v>D</v>
      </c>
      <c r="AP243" s="52">
        <f t="shared" si="30"/>
        <v>342</v>
      </c>
    </row>
    <row r="244" spans="1:42" ht="20.100000000000001" customHeight="1" x14ac:dyDescent="0.25">
      <c r="A244" s="86">
        <v>2251</v>
      </c>
      <c r="B244" s="87" t="s">
        <v>531</v>
      </c>
      <c r="C244" s="62">
        <v>43</v>
      </c>
      <c r="D244" s="62">
        <v>19</v>
      </c>
      <c r="E244" s="59">
        <f t="shared" si="31"/>
        <v>62</v>
      </c>
      <c r="F244" s="59" t="str">
        <f>IF(E244="0","0",LOOKUP(E244,{0,33,40,50,60,70,80},{0,1,2,3,"3.5",4,5}))</f>
        <v>3.5</v>
      </c>
      <c r="G244" s="59">
        <v>49</v>
      </c>
      <c r="H244" s="59">
        <f>IF(G244="0","0",LOOKUP(G244,{0,33,40,50,60,70,80},{0,1,2,3,"3.5",4,5}))</f>
        <v>2</v>
      </c>
      <c r="I244" s="59">
        <v>19</v>
      </c>
      <c r="J244" s="59">
        <v>8</v>
      </c>
      <c r="K244" s="59">
        <f t="shared" si="32"/>
        <v>27</v>
      </c>
      <c r="L244" s="59">
        <f>IF(K244="0","0",LOOKUP(K244,{0,25,30,37,45,52,60},{0,1,2,3,"3.5",4,5}))</f>
        <v>1</v>
      </c>
      <c r="M244" s="59">
        <v>23</v>
      </c>
      <c r="N244" s="59">
        <v>17</v>
      </c>
      <c r="O244" s="59">
        <f t="shared" si="33"/>
        <v>40</v>
      </c>
      <c r="P244" s="59">
        <f>IF(O244="0","0",LOOKUP(O244,{0,33,40,50,60,70,80},{0,1,2,3,"3.5",4,5}))</f>
        <v>2</v>
      </c>
      <c r="Q244" s="62">
        <v>44</v>
      </c>
      <c r="R244" s="62">
        <v>20</v>
      </c>
      <c r="S244" s="59">
        <f t="shared" si="34"/>
        <v>64</v>
      </c>
      <c r="T244" s="59" t="str">
        <f>IF(S244="0","0",LOOKUP(S244,{0,33,40,50,60,70,80},{0,1,2,3,"3.5",4,5}))</f>
        <v>3.5</v>
      </c>
      <c r="U244" s="62">
        <v>33</v>
      </c>
      <c r="V244" s="62">
        <v>21</v>
      </c>
      <c r="W244" s="59">
        <f t="shared" si="35"/>
        <v>54</v>
      </c>
      <c r="X244" s="59">
        <f>IF(W244="0","0",LOOKUP(W244,{0,33,40,50,60,70,80},{0,1,2,3,"3.5",4,5}))</f>
        <v>3</v>
      </c>
      <c r="Y244" s="62">
        <v>24</v>
      </c>
      <c r="Z244" s="62">
        <v>13</v>
      </c>
      <c r="AA244" s="59">
        <f t="shared" si="36"/>
        <v>37</v>
      </c>
      <c r="AB244" s="59">
        <f>IF(AA244="0","0",LOOKUP(AA244,{0,25,30,37,45,52,60},{0,1,2,3,"3.5",4,5}))</f>
        <v>3</v>
      </c>
      <c r="AC244" s="82" t="s">
        <v>79</v>
      </c>
      <c r="AD244" s="82">
        <f>IF(ISBLANK(AB244)," ",IF(AB244="0","0",LOOKUP(AB244,{0,1,2,3,"3.5",4,5},{0,0,0,1,"1.5",2,3})))</f>
        <v>1</v>
      </c>
      <c r="AE244" s="77">
        <f t="shared" si="37"/>
        <v>2.6666666666666665</v>
      </c>
      <c r="AF244" s="82" t="str">
        <f t="shared" si="38"/>
        <v>C</v>
      </c>
      <c r="AG244" s="85" t="str">
        <f t="shared" si="39"/>
        <v>Bellow Average Result</v>
      </c>
      <c r="AH244" s="15"/>
      <c r="AI244" s="33" t="str">
        <f>IF(F244="0","0",LOOKUP(F244,{0,1,2,3,"3.5",4,5},{"F","D","C","B","A-","A","A+"}))</f>
        <v>A-</v>
      </c>
      <c r="AJ244" s="33" t="str">
        <f>IF(H244="0","0",LOOKUP(H244,{0,1,2,3,"3.5",4,5},{"F","D","C","B","A-","A","A+"}))</f>
        <v>C</v>
      </c>
      <c r="AK244" s="33" t="str">
        <f>IF(L244="0","0",LOOKUP(L244,{0,1,2,3,"3.5",4,5},{"F","D","C","B","A-","A","A+"}))</f>
        <v>D</v>
      </c>
      <c r="AL244" s="33" t="str">
        <f>IF(P244="0","0",LOOKUP(P244,{0,1,2,3,"3.5",4,5},{"F","D","C","B","A-","A","A+"}))</f>
        <v>C</v>
      </c>
      <c r="AM244" s="33" t="str">
        <f>IF(T244="0","0",LOOKUP(T244,{0,1,2,3,"3.5",4,5},{"F","D","C","B","A-","A","A+"}))</f>
        <v>A-</v>
      </c>
      <c r="AN244" s="33" t="str">
        <f>IF(X244="0","0",LOOKUP(X244,{0,1,2,3,"3.5",4,5},{"F","D","C","B","A-","A","A+"}))</f>
        <v>B</v>
      </c>
      <c r="AO244" s="33" t="str">
        <f>IF(AB244="0","0",LOOKUP(AB244,{0,1,2,3,"3.5",4,5},{"F","D","C","B","A-","A","A+"}))</f>
        <v>B</v>
      </c>
      <c r="AP244" s="52">
        <f t="shared" si="30"/>
        <v>333</v>
      </c>
    </row>
    <row r="245" spans="1:42" ht="20.100000000000001" customHeight="1" x14ac:dyDescent="0.25">
      <c r="A245" s="86">
        <v>2252</v>
      </c>
      <c r="B245" s="87" t="s">
        <v>532</v>
      </c>
      <c r="C245" s="62">
        <v>44</v>
      </c>
      <c r="D245" s="62">
        <v>20</v>
      </c>
      <c r="E245" s="59">
        <f t="shared" si="31"/>
        <v>64</v>
      </c>
      <c r="F245" s="59" t="str">
        <f>IF(E245="0","0",LOOKUP(E245,{0,33,40,50,60,70,80},{0,1,2,3,"3.5",4,5}))</f>
        <v>3.5</v>
      </c>
      <c r="G245" s="59">
        <v>73</v>
      </c>
      <c r="H245" s="59">
        <f>IF(G245="0","0",LOOKUP(G245,{0,33,40,50,60,70,80},{0,1,2,3,"3.5",4,5}))</f>
        <v>4</v>
      </c>
      <c r="I245" s="59">
        <v>26</v>
      </c>
      <c r="J245" s="59">
        <v>17</v>
      </c>
      <c r="K245" s="59">
        <f t="shared" si="32"/>
        <v>43</v>
      </c>
      <c r="L245" s="59">
        <f>IF(K245="0","0",LOOKUP(K245,{0,25,30,37,45,52,60},{0,1,2,3,"3.5",4,5}))</f>
        <v>3</v>
      </c>
      <c r="M245" s="59">
        <v>21</v>
      </c>
      <c r="N245" s="59">
        <v>17</v>
      </c>
      <c r="O245" s="59">
        <f t="shared" si="33"/>
        <v>38</v>
      </c>
      <c r="P245" s="59">
        <f>IF(O245="0","0",LOOKUP(O245,{0,33,40,50,60,70,80},{0,1,2,3,"3.5",4,5}))</f>
        <v>1</v>
      </c>
      <c r="Q245" s="62">
        <v>0</v>
      </c>
      <c r="R245" s="62">
        <v>0</v>
      </c>
      <c r="S245" s="59">
        <f t="shared" si="34"/>
        <v>0</v>
      </c>
      <c r="T245" s="59">
        <f>IF(S245="0","0",LOOKUP(S245,{0,33,40,50,60,70,80},{0,1,2,3,"3.5",4,5}))</f>
        <v>0</v>
      </c>
      <c r="U245" s="62">
        <v>33</v>
      </c>
      <c r="V245" s="62">
        <v>22</v>
      </c>
      <c r="W245" s="59">
        <f t="shared" si="35"/>
        <v>55</v>
      </c>
      <c r="X245" s="59">
        <f>IF(W245="0","0",LOOKUP(W245,{0,33,40,50,60,70,80},{0,1,2,3,"3.5",4,5}))</f>
        <v>3</v>
      </c>
      <c r="Y245" s="62">
        <v>17</v>
      </c>
      <c r="Z245" s="62">
        <v>18</v>
      </c>
      <c r="AA245" s="59">
        <f t="shared" si="36"/>
        <v>35</v>
      </c>
      <c r="AB245" s="59">
        <f>IF(AA245="0","0",LOOKUP(AA245,{0,25,30,37,45,52,60},{0,1,2,3,"3.5",4,5}))</f>
        <v>2</v>
      </c>
      <c r="AC245" s="82" t="s">
        <v>79</v>
      </c>
      <c r="AD245" s="82">
        <f>IF(ISBLANK(AB245)," ",IF(AB245="0","0",LOOKUP(AB245,{0,1,2,3,"3.5",4,5},{0,0,0,1,"1.5",2,3})))</f>
        <v>0</v>
      </c>
      <c r="AE245" s="77">
        <f t="shared" si="37"/>
        <v>0</v>
      </c>
      <c r="AF245" s="82" t="str">
        <f t="shared" si="38"/>
        <v>F</v>
      </c>
      <c r="AG245" s="85" t="str">
        <f t="shared" si="39"/>
        <v>Fail</v>
      </c>
      <c r="AH245" s="15"/>
      <c r="AI245" s="33" t="str">
        <f>IF(F245="0","0",LOOKUP(F245,{0,1,2,3,"3.5",4,5},{"F","D","C","B","A-","A","A+"}))</f>
        <v>A-</v>
      </c>
      <c r="AJ245" s="33" t="str">
        <f>IF(H245="0","0",LOOKUP(H245,{0,1,2,3,"3.5",4,5},{"F","D","C","B","A-","A","A+"}))</f>
        <v>A</v>
      </c>
      <c r="AK245" s="33" t="str">
        <f>IF(L245="0","0",LOOKUP(L245,{0,1,2,3,"3.5",4,5},{"F","D","C","B","A-","A","A+"}))</f>
        <v>B</v>
      </c>
      <c r="AL245" s="33" t="str">
        <f>IF(P245="0","0",LOOKUP(P245,{0,1,2,3,"3.5",4,5},{"F","D","C","B","A-","A","A+"}))</f>
        <v>D</v>
      </c>
      <c r="AM245" s="33" t="str">
        <f>IF(T245="0","0",LOOKUP(T245,{0,1,2,3,"3.5",4,5},{"F","D","C","B","A-","A","A+"}))</f>
        <v>F</v>
      </c>
      <c r="AN245" s="33" t="str">
        <f>IF(X245="0","0",LOOKUP(X245,{0,1,2,3,"3.5",4,5},{"F","D","C","B","A-","A","A+"}))</f>
        <v>B</v>
      </c>
      <c r="AO245" s="33" t="str">
        <f>IF(AB245="0","0",LOOKUP(AB245,{0,1,2,3,"3.5",4,5},{"F","D","C","B","A-","A","A+"}))</f>
        <v>C</v>
      </c>
      <c r="AP245" s="52">
        <f t="shared" si="30"/>
        <v>308</v>
      </c>
    </row>
    <row r="246" spans="1:42" ht="20.100000000000001" customHeight="1" x14ac:dyDescent="0.25">
      <c r="A246" s="86">
        <v>2253</v>
      </c>
      <c r="B246" s="87" t="s">
        <v>533</v>
      </c>
      <c r="C246" s="62">
        <v>43</v>
      </c>
      <c r="D246" s="62">
        <v>22</v>
      </c>
      <c r="E246" s="59">
        <f t="shared" si="31"/>
        <v>65</v>
      </c>
      <c r="F246" s="59" t="str">
        <f>IF(E246="0","0",LOOKUP(E246,{0,33,40,50,60,70,80},{0,1,2,3,"3.5",4,5}))</f>
        <v>3.5</v>
      </c>
      <c r="G246" s="59">
        <v>61</v>
      </c>
      <c r="H246" s="59" t="str">
        <f>IF(G246="0","0",LOOKUP(G246,{0,33,40,50,60,70,80},{0,1,2,3,"3.5",4,5}))</f>
        <v>3.5</v>
      </c>
      <c r="I246" s="59">
        <v>26</v>
      </c>
      <c r="J246" s="59">
        <v>19</v>
      </c>
      <c r="K246" s="59">
        <f t="shared" si="32"/>
        <v>45</v>
      </c>
      <c r="L246" s="59" t="str">
        <f>IF(K246="0","0",LOOKUP(K246,{0,25,30,37,45,52,60},{0,1,2,3,"3.5",4,5}))</f>
        <v>3.5</v>
      </c>
      <c r="M246" s="71">
        <v>24</v>
      </c>
      <c r="N246" s="72">
        <v>7</v>
      </c>
      <c r="O246" s="59">
        <f t="shared" si="33"/>
        <v>0</v>
      </c>
      <c r="P246" s="59">
        <f>IF(O246="0","0",LOOKUP(O246,{0,33,40,50,60,70,80},{0,1,2,3,"3.5",4,5}))</f>
        <v>0</v>
      </c>
      <c r="Q246" s="62">
        <v>25</v>
      </c>
      <c r="R246" s="62">
        <v>19</v>
      </c>
      <c r="S246" s="59">
        <f t="shared" si="34"/>
        <v>44</v>
      </c>
      <c r="T246" s="59">
        <f>IF(S246="0","0",LOOKUP(S246,{0,33,40,50,60,70,80},{0,1,2,3,"3.5",4,5}))</f>
        <v>2</v>
      </c>
      <c r="U246" s="62">
        <v>30</v>
      </c>
      <c r="V246" s="62">
        <v>14</v>
      </c>
      <c r="W246" s="59">
        <f t="shared" si="35"/>
        <v>44</v>
      </c>
      <c r="X246" s="59">
        <f>IF(W246="0","0",LOOKUP(W246,{0,33,40,50,60,70,80},{0,1,2,3,"3.5",4,5}))</f>
        <v>2</v>
      </c>
      <c r="Y246" s="62">
        <v>10</v>
      </c>
      <c r="Z246" s="62">
        <v>14</v>
      </c>
      <c r="AA246" s="59">
        <f t="shared" si="36"/>
        <v>0</v>
      </c>
      <c r="AB246" s="59">
        <f>IF(AA246="0","0",LOOKUP(AA246,{0,25,30,37,45,52,60},{0,1,2,3,"3.5",4,5}))</f>
        <v>0</v>
      </c>
      <c r="AC246" s="82" t="s">
        <v>79</v>
      </c>
      <c r="AD246" s="82">
        <f>IF(ISBLANK(AB246)," ",IF(AB246="0","0",LOOKUP(AB246,{0,1,2,3,"3.5",4,5},{0,0,0,1,"1.5",2,3})))</f>
        <v>0</v>
      </c>
      <c r="AE246" s="77">
        <f t="shared" si="37"/>
        <v>0</v>
      </c>
      <c r="AF246" s="82" t="str">
        <f t="shared" si="38"/>
        <v>F</v>
      </c>
      <c r="AG246" s="85" t="str">
        <f t="shared" si="39"/>
        <v>Fail</v>
      </c>
      <c r="AH246" s="15"/>
      <c r="AI246" s="33" t="str">
        <f>IF(F246="0","0",LOOKUP(F246,{0,1,2,3,"3.5",4,5},{"F","D","C","B","A-","A","A+"}))</f>
        <v>A-</v>
      </c>
      <c r="AJ246" s="33" t="str">
        <f>IF(H246="0","0",LOOKUP(H246,{0,1,2,3,"3.5",4,5},{"F","D","C","B","A-","A","A+"}))</f>
        <v>A-</v>
      </c>
      <c r="AK246" s="33" t="str">
        <f>IF(L246="0","0",LOOKUP(L246,{0,1,2,3,"3.5",4,5},{"F","D","C","B","A-","A","A+"}))</f>
        <v>A-</v>
      </c>
      <c r="AL246" s="33" t="str">
        <f>IF(P246="0","0",LOOKUP(P246,{0,1,2,3,"3.5",4,5},{"F","D","C","B","A-","A","A+"}))</f>
        <v>F</v>
      </c>
      <c r="AM246" s="33" t="str">
        <f>IF(T246="0","0",LOOKUP(T246,{0,1,2,3,"3.5",4,5},{"F","D","C","B","A-","A","A+"}))</f>
        <v>C</v>
      </c>
      <c r="AN246" s="33" t="str">
        <f>IF(X246="0","0",LOOKUP(X246,{0,1,2,3,"3.5",4,5},{"F","D","C","B","A-","A","A+"}))</f>
        <v>C</v>
      </c>
      <c r="AO246" s="33" t="str">
        <f>IF(AB246="0","0",LOOKUP(AB246,{0,1,2,3,"3.5",4,5},{"F","D","C","B","A-","A","A+"}))</f>
        <v>F</v>
      </c>
      <c r="AP246" s="52">
        <f t="shared" si="30"/>
        <v>259</v>
      </c>
    </row>
    <row r="247" spans="1:42" ht="20.100000000000001" customHeight="1" x14ac:dyDescent="0.25">
      <c r="A247" s="86">
        <v>2254</v>
      </c>
      <c r="B247" s="87" t="s">
        <v>534</v>
      </c>
      <c r="C247" s="62">
        <v>31</v>
      </c>
      <c r="D247" s="62">
        <v>14</v>
      </c>
      <c r="E247" s="59">
        <f t="shared" si="31"/>
        <v>45</v>
      </c>
      <c r="F247" s="59">
        <f>IF(E247="0","0",LOOKUP(E247,{0,33,40,50,60,70,80},{0,1,2,3,"3.5",4,5}))</f>
        <v>2</v>
      </c>
      <c r="G247" s="59">
        <v>51</v>
      </c>
      <c r="H247" s="59">
        <f>IF(G247="0","0",LOOKUP(G247,{0,33,40,50,60,70,80},{0,1,2,3,"3.5",4,5}))</f>
        <v>3</v>
      </c>
      <c r="I247" s="59">
        <v>24</v>
      </c>
      <c r="J247" s="59">
        <v>15</v>
      </c>
      <c r="K247" s="59">
        <f t="shared" si="32"/>
        <v>39</v>
      </c>
      <c r="L247" s="59">
        <f>IF(K247="0","0",LOOKUP(K247,{0,25,30,37,45,52,60},{0,1,2,3,"3.5",4,5}))</f>
        <v>3</v>
      </c>
      <c r="M247" s="71">
        <v>26</v>
      </c>
      <c r="N247" s="72">
        <v>13</v>
      </c>
      <c r="O247" s="59">
        <f t="shared" si="33"/>
        <v>39</v>
      </c>
      <c r="P247" s="59">
        <f>IF(O247="0","0",LOOKUP(O247,{0,33,40,50,60,70,80},{0,1,2,3,"3.5",4,5}))</f>
        <v>1</v>
      </c>
      <c r="Q247" s="62">
        <v>0</v>
      </c>
      <c r="R247" s="62">
        <v>0</v>
      </c>
      <c r="S247" s="59">
        <f t="shared" si="34"/>
        <v>0</v>
      </c>
      <c r="T247" s="59">
        <f>IF(S247="0","0",LOOKUP(S247,{0,33,40,50,60,70,80},{0,1,2,3,"3.5",4,5}))</f>
        <v>0</v>
      </c>
      <c r="U247" s="62">
        <v>38</v>
      </c>
      <c r="V247" s="62">
        <v>24</v>
      </c>
      <c r="W247" s="59">
        <f t="shared" si="35"/>
        <v>62</v>
      </c>
      <c r="X247" s="59" t="str">
        <f>IF(W247="0","0",LOOKUP(W247,{0,33,40,50,60,70,80},{0,1,2,3,"3.5",4,5}))</f>
        <v>3.5</v>
      </c>
      <c r="Y247" s="62">
        <v>0</v>
      </c>
      <c r="Z247" s="62">
        <v>0</v>
      </c>
      <c r="AA247" s="59">
        <f t="shared" si="36"/>
        <v>0</v>
      </c>
      <c r="AB247" s="59">
        <f>IF(AA247="0","0",LOOKUP(AA247,{0,25,30,37,45,52,60},{0,1,2,3,"3.5",4,5}))</f>
        <v>0</v>
      </c>
      <c r="AC247" s="82" t="s">
        <v>79</v>
      </c>
      <c r="AD247" s="82">
        <f>IF(ISBLANK(AB247)," ",IF(AB247="0","0",LOOKUP(AB247,{0,1,2,3,"3.5",4,5},{0,0,0,1,"1.5",2,3})))</f>
        <v>0</v>
      </c>
      <c r="AE247" s="77">
        <f t="shared" si="37"/>
        <v>0</v>
      </c>
      <c r="AF247" s="82" t="str">
        <f t="shared" si="38"/>
        <v>F</v>
      </c>
      <c r="AG247" s="85" t="str">
        <f t="shared" si="39"/>
        <v>Fail</v>
      </c>
      <c r="AH247" s="15"/>
      <c r="AI247" s="33" t="str">
        <f>IF(F247="0","0",LOOKUP(F247,{0,1,2,3,"3.5",4,5},{"F","D","C","B","A-","A","A+"}))</f>
        <v>C</v>
      </c>
      <c r="AJ247" s="33" t="str">
        <f>IF(H247="0","0",LOOKUP(H247,{0,1,2,3,"3.5",4,5},{"F","D","C","B","A-","A","A+"}))</f>
        <v>B</v>
      </c>
      <c r="AK247" s="33" t="str">
        <f>IF(L247="0","0",LOOKUP(L247,{0,1,2,3,"3.5",4,5},{"F","D","C","B","A-","A","A+"}))</f>
        <v>B</v>
      </c>
      <c r="AL247" s="33" t="str">
        <f>IF(P247="0","0",LOOKUP(P247,{0,1,2,3,"3.5",4,5},{"F","D","C","B","A-","A","A+"}))</f>
        <v>D</v>
      </c>
      <c r="AM247" s="33" t="str">
        <f>IF(T247="0","0",LOOKUP(T247,{0,1,2,3,"3.5",4,5},{"F","D","C","B","A-","A","A+"}))</f>
        <v>F</v>
      </c>
      <c r="AN247" s="33" t="str">
        <f>IF(X247="0","0",LOOKUP(X247,{0,1,2,3,"3.5",4,5},{"F","D","C","B","A-","A","A+"}))</f>
        <v>A-</v>
      </c>
      <c r="AO247" s="33" t="str">
        <f>IF(AB247="0","0",LOOKUP(AB247,{0,1,2,3,"3.5",4,5},{"F","D","C","B","A-","A","A+"}))</f>
        <v>F</v>
      </c>
      <c r="AP247" s="52">
        <f t="shared" si="30"/>
        <v>236</v>
      </c>
    </row>
    <row r="248" spans="1:42" ht="20.100000000000001" customHeight="1" x14ac:dyDescent="0.25">
      <c r="A248" s="86">
        <v>2255</v>
      </c>
      <c r="B248" s="87" t="s">
        <v>535</v>
      </c>
      <c r="C248" s="62">
        <v>34</v>
      </c>
      <c r="D248" s="62">
        <v>21</v>
      </c>
      <c r="E248" s="59">
        <f t="shared" si="31"/>
        <v>55</v>
      </c>
      <c r="F248" s="59">
        <f>IF(E248="0","0",LOOKUP(E248,{0,33,40,50,60,70,80},{0,1,2,3,"3.5",4,5}))</f>
        <v>3</v>
      </c>
      <c r="G248" s="59">
        <v>52</v>
      </c>
      <c r="H248" s="59">
        <f>IF(G248="0","0",LOOKUP(G248,{0,33,40,50,60,70,80},{0,1,2,3,"3.5",4,5}))</f>
        <v>3</v>
      </c>
      <c r="I248" s="59">
        <v>18</v>
      </c>
      <c r="J248" s="59">
        <v>11</v>
      </c>
      <c r="K248" s="59">
        <f t="shared" si="32"/>
        <v>29</v>
      </c>
      <c r="L248" s="59">
        <f>IF(K248="0","0",LOOKUP(K248,{0,25,30,37,45,52,60},{0,1,2,3,"3.5",4,5}))</f>
        <v>1</v>
      </c>
      <c r="M248" s="59">
        <v>27</v>
      </c>
      <c r="N248" s="59">
        <v>20</v>
      </c>
      <c r="O248" s="59">
        <f t="shared" si="33"/>
        <v>47</v>
      </c>
      <c r="P248" s="59">
        <f>IF(O248="0","0",LOOKUP(O248,{0,33,40,50,60,70,80},{0,1,2,3,"3.5",4,5}))</f>
        <v>2</v>
      </c>
      <c r="Q248" s="62">
        <v>48</v>
      </c>
      <c r="R248" s="62">
        <v>19</v>
      </c>
      <c r="S248" s="59">
        <f t="shared" si="34"/>
        <v>67</v>
      </c>
      <c r="T248" s="59" t="str">
        <f>IF(S248="0","0",LOOKUP(S248,{0,33,40,50,60,70,80},{0,1,2,3,"3.5",4,5}))</f>
        <v>3.5</v>
      </c>
      <c r="U248" s="62">
        <v>39</v>
      </c>
      <c r="V248" s="62">
        <v>22</v>
      </c>
      <c r="W248" s="59">
        <f t="shared" si="35"/>
        <v>61</v>
      </c>
      <c r="X248" s="59" t="str">
        <f>IF(W248="0","0",LOOKUP(W248,{0,33,40,50,60,70,80},{0,1,2,3,"3.5",4,5}))</f>
        <v>3.5</v>
      </c>
      <c r="Y248" s="62">
        <v>38</v>
      </c>
      <c r="Z248" s="62">
        <v>17</v>
      </c>
      <c r="AA248" s="59">
        <f t="shared" si="36"/>
        <v>55</v>
      </c>
      <c r="AB248" s="59">
        <f>IF(AA248="0","0",LOOKUP(AA248,{0,25,30,37,45,52,60},{0,1,2,3,"3.5",4,5}))</f>
        <v>4</v>
      </c>
      <c r="AC248" s="82" t="s">
        <v>79</v>
      </c>
      <c r="AD248" s="82">
        <f>IF(ISBLANK(AB248)," ",IF(AB248="0","0",LOOKUP(AB248,{0,1,2,3,"3.5",4,5},{0,0,0,1,"1.5",2,3})))</f>
        <v>2</v>
      </c>
      <c r="AE248" s="77">
        <f t="shared" si="37"/>
        <v>3</v>
      </c>
      <c r="AF248" s="82" t="str">
        <f t="shared" si="38"/>
        <v>B</v>
      </c>
      <c r="AG248" s="85" t="str">
        <f t="shared" si="39"/>
        <v>Average Result</v>
      </c>
      <c r="AH248" s="15"/>
      <c r="AI248" s="33" t="str">
        <f>IF(F248="0","0",LOOKUP(F248,{0,1,2,3,"3.5",4,5},{"F","D","C","B","A-","A","A+"}))</f>
        <v>B</v>
      </c>
      <c r="AJ248" s="33" t="str">
        <f>IF(H248="0","0",LOOKUP(H248,{0,1,2,3,"3.5",4,5},{"F","D","C","B","A-","A","A+"}))</f>
        <v>B</v>
      </c>
      <c r="AK248" s="33" t="str">
        <f>IF(L248="0","0",LOOKUP(L248,{0,1,2,3,"3.5",4,5},{"F","D","C","B","A-","A","A+"}))</f>
        <v>D</v>
      </c>
      <c r="AL248" s="33" t="str">
        <f>IF(P248="0","0",LOOKUP(P248,{0,1,2,3,"3.5",4,5},{"F","D","C","B","A-","A","A+"}))</f>
        <v>C</v>
      </c>
      <c r="AM248" s="33" t="str">
        <f>IF(T248="0","0",LOOKUP(T248,{0,1,2,3,"3.5",4,5},{"F","D","C","B","A-","A","A+"}))</f>
        <v>A-</v>
      </c>
      <c r="AN248" s="33" t="str">
        <f>IF(X248="0","0",LOOKUP(X248,{0,1,2,3,"3.5",4,5},{"F","D","C","B","A-","A","A+"}))</f>
        <v>A-</v>
      </c>
      <c r="AO248" s="33" t="str">
        <f>IF(AB248="0","0",LOOKUP(AB248,{0,1,2,3,"3.5",4,5},{"F","D","C","B","A-","A","A+"}))</f>
        <v>A</v>
      </c>
      <c r="AP248" s="52">
        <f t="shared" si="30"/>
        <v>366</v>
      </c>
    </row>
    <row r="249" spans="1:42" ht="20.100000000000001" customHeight="1" x14ac:dyDescent="0.25">
      <c r="A249" s="86">
        <v>2256</v>
      </c>
      <c r="B249" s="87" t="s">
        <v>536</v>
      </c>
      <c r="C249" s="62">
        <v>39</v>
      </c>
      <c r="D249" s="62">
        <v>18</v>
      </c>
      <c r="E249" s="59">
        <f t="shared" si="31"/>
        <v>57</v>
      </c>
      <c r="F249" s="59">
        <f>IF(E249="0","0",LOOKUP(E249,{0,33,40,50,60,70,80},{0,1,2,3,"3.5",4,5}))</f>
        <v>3</v>
      </c>
      <c r="G249" s="59">
        <v>61</v>
      </c>
      <c r="H249" s="59" t="str">
        <f>IF(G249="0","0",LOOKUP(G249,{0,33,40,50,60,70,80},{0,1,2,3,"3.5",4,5}))</f>
        <v>3.5</v>
      </c>
      <c r="I249" s="59">
        <v>31</v>
      </c>
      <c r="J249" s="59">
        <v>17</v>
      </c>
      <c r="K249" s="59">
        <f t="shared" si="32"/>
        <v>48</v>
      </c>
      <c r="L249" s="59" t="str">
        <f>IF(K249="0","0",LOOKUP(K249,{0,25,30,37,45,52,60},{0,1,2,3,"3.5",4,5}))</f>
        <v>3.5</v>
      </c>
      <c r="M249" s="59"/>
      <c r="N249" s="64">
        <v>22</v>
      </c>
      <c r="O249" s="59">
        <f t="shared" si="33"/>
        <v>0</v>
      </c>
      <c r="P249" s="59">
        <f>IF(O249="0","0",LOOKUP(O249,{0,33,40,50,60,70,80},{0,1,2,3,"3.5",4,5}))</f>
        <v>0</v>
      </c>
      <c r="Q249" s="62">
        <v>47</v>
      </c>
      <c r="R249" s="62">
        <v>18</v>
      </c>
      <c r="S249" s="59">
        <f t="shared" si="34"/>
        <v>65</v>
      </c>
      <c r="T249" s="59" t="str">
        <f>IF(S249="0","0",LOOKUP(S249,{0,33,40,50,60,70,80},{0,1,2,3,"3.5",4,5}))</f>
        <v>3.5</v>
      </c>
      <c r="U249" s="62">
        <v>39</v>
      </c>
      <c r="V249" s="62">
        <v>24</v>
      </c>
      <c r="W249" s="59">
        <f t="shared" si="35"/>
        <v>63</v>
      </c>
      <c r="X249" s="59" t="str">
        <f>IF(W249="0","0",LOOKUP(W249,{0,33,40,50,60,70,80},{0,1,2,3,"3.5",4,5}))</f>
        <v>3.5</v>
      </c>
      <c r="Y249" s="62">
        <v>40</v>
      </c>
      <c r="Z249" s="62">
        <v>20</v>
      </c>
      <c r="AA249" s="59">
        <f t="shared" si="36"/>
        <v>60</v>
      </c>
      <c r="AB249" s="59">
        <f>IF(AA249="0","0",LOOKUP(AA249,{0,25,30,37,45,52,60},{0,1,2,3,"3.5",4,5}))</f>
        <v>5</v>
      </c>
      <c r="AC249" s="82" t="s">
        <v>79</v>
      </c>
      <c r="AD249" s="82">
        <f>IF(ISBLANK(AB249)," ",IF(AB249="0","0",LOOKUP(AB249,{0,1,2,3,"3.5",4,5},{0,0,0,1,"1.5",2,3})))</f>
        <v>3</v>
      </c>
      <c r="AE249" s="77">
        <f t="shared" si="37"/>
        <v>0</v>
      </c>
      <c r="AF249" s="82" t="str">
        <f t="shared" si="38"/>
        <v>F</v>
      </c>
      <c r="AG249" s="85" t="str">
        <f t="shared" si="39"/>
        <v>Fail</v>
      </c>
      <c r="AH249" s="15"/>
      <c r="AI249" s="33" t="str">
        <f>IF(F249="0","0",LOOKUP(F249,{0,1,2,3,"3.5",4,5},{"F","D","C","B","A-","A","A+"}))</f>
        <v>B</v>
      </c>
      <c r="AJ249" s="33" t="str">
        <f>IF(H249="0","0",LOOKUP(H249,{0,1,2,3,"3.5",4,5},{"F","D","C","B","A-","A","A+"}))</f>
        <v>A-</v>
      </c>
      <c r="AK249" s="33" t="str">
        <f>IF(L249="0","0",LOOKUP(L249,{0,1,2,3,"3.5",4,5},{"F","D","C","B","A-","A","A+"}))</f>
        <v>A-</v>
      </c>
      <c r="AL249" s="33" t="str">
        <f>IF(P249="0","0",LOOKUP(P249,{0,1,2,3,"3.5",4,5},{"F","D","C","B","A-","A","A+"}))</f>
        <v>F</v>
      </c>
      <c r="AM249" s="33" t="str">
        <f>IF(T249="0","0",LOOKUP(T249,{0,1,2,3,"3.5",4,5},{"F","D","C","B","A-","A","A+"}))</f>
        <v>A-</v>
      </c>
      <c r="AN249" s="33" t="str">
        <f>IF(X249="0","0",LOOKUP(X249,{0,1,2,3,"3.5",4,5},{"F","D","C","B","A-","A","A+"}))</f>
        <v>A-</v>
      </c>
      <c r="AO249" s="33" t="str">
        <f>IF(AB249="0","0",LOOKUP(AB249,{0,1,2,3,"3.5",4,5},{"F","D","C","B","A-","A","A+"}))</f>
        <v>A+</v>
      </c>
      <c r="AP249" s="52">
        <f t="shared" si="30"/>
        <v>354</v>
      </c>
    </row>
    <row r="250" spans="1:42" ht="20.100000000000001" customHeight="1" x14ac:dyDescent="0.25">
      <c r="A250" s="86">
        <v>2257</v>
      </c>
      <c r="B250" s="87" t="s">
        <v>537</v>
      </c>
      <c r="C250" s="62">
        <v>36</v>
      </c>
      <c r="D250" s="62">
        <v>23</v>
      </c>
      <c r="E250" s="59">
        <f t="shared" si="31"/>
        <v>59</v>
      </c>
      <c r="F250" s="59">
        <f>IF(E250="0","0",LOOKUP(E250,{0,33,40,50,60,70,80},{0,1,2,3,"3.5",4,5}))</f>
        <v>3</v>
      </c>
      <c r="G250" s="59">
        <v>53</v>
      </c>
      <c r="H250" s="59">
        <f>IF(G250="0","0",LOOKUP(G250,{0,33,40,50,60,70,80},{0,1,2,3,"3.5",4,5}))</f>
        <v>3</v>
      </c>
      <c r="I250" s="59">
        <v>13</v>
      </c>
      <c r="J250" s="59">
        <v>14</v>
      </c>
      <c r="K250" s="59">
        <f t="shared" si="32"/>
        <v>27</v>
      </c>
      <c r="L250" s="59">
        <f>IF(K250="0","0",LOOKUP(K250,{0,25,30,37,45,52,60},{0,1,2,3,"3.5",4,5}))</f>
        <v>1</v>
      </c>
      <c r="M250" s="59">
        <v>24</v>
      </c>
      <c r="N250" s="59">
        <v>15</v>
      </c>
      <c r="O250" s="59">
        <f t="shared" si="33"/>
        <v>39</v>
      </c>
      <c r="P250" s="59">
        <f>IF(O250="0","0",LOOKUP(O250,{0,33,40,50,60,70,80},{0,1,2,3,"3.5",4,5}))</f>
        <v>1</v>
      </c>
      <c r="Q250" s="62">
        <v>45</v>
      </c>
      <c r="R250" s="62">
        <v>19</v>
      </c>
      <c r="S250" s="59">
        <f t="shared" si="34"/>
        <v>64</v>
      </c>
      <c r="T250" s="59" t="str">
        <f>IF(S250="0","0",LOOKUP(S250,{0,33,40,50,60,70,80},{0,1,2,3,"3.5",4,5}))</f>
        <v>3.5</v>
      </c>
      <c r="U250" s="62">
        <v>44</v>
      </c>
      <c r="V250" s="62">
        <v>22</v>
      </c>
      <c r="W250" s="59">
        <f t="shared" si="35"/>
        <v>66</v>
      </c>
      <c r="X250" s="59" t="str">
        <f>IF(W250="0","0",LOOKUP(W250,{0,33,40,50,60,70,80},{0,1,2,3,"3.5",4,5}))</f>
        <v>3.5</v>
      </c>
      <c r="Y250" s="62">
        <v>40</v>
      </c>
      <c r="Z250" s="62">
        <v>20</v>
      </c>
      <c r="AA250" s="59">
        <f t="shared" si="36"/>
        <v>60</v>
      </c>
      <c r="AB250" s="59">
        <f>IF(AA250="0","0",LOOKUP(AA250,{0,25,30,37,45,52,60},{0,1,2,3,"3.5",4,5}))</f>
        <v>5</v>
      </c>
      <c r="AC250" s="82" t="s">
        <v>79</v>
      </c>
      <c r="AD250" s="82">
        <f>IF(ISBLANK(AB250)," ",IF(AB250="0","0",LOOKUP(AB250,{0,1,2,3,"3.5",4,5},{0,0,0,1,"1.5",2,3})))</f>
        <v>3</v>
      </c>
      <c r="AE250" s="77">
        <f t="shared" si="37"/>
        <v>3</v>
      </c>
      <c r="AF250" s="82" t="str">
        <f t="shared" si="38"/>
        <v>B</v>
      </c>
      <c r="AG250" s="85" t="str">
        <f t="shared" si="39"/>
        <v>Average Result</v>
      </c>
      <c r="AH250" s="15"/>
      <c r="AI250" s="33" t="str">
        <f>IF(F250="0","0",LOOKUP(F250,{0,1,2,3,"3.5",4,5},{"F","D","C","B","A-","A","A+"}))</f>
        <v>B</v>
      </c>
      <c r="AJ250" s="33" t="str">
        <f>IF(H250="0","0",LOOKUP(H250,{0,1,2,3,"3.5",4,5},{"F","D","C","B","A-","A","A+"}))</f>
        <v>B</v>
      </c>
      <c r="AK250" s="33" t="str">
        <f>IF(L250="0","0",LOOKUP(L250,{0,1,2,3,"3.5",4,5},{"F","D","C","B","A-","A","A+"}))</f>
        <v>D</v>
      </c>
      <c r="AL250" s="33" t="str">
        <f>IF(P250="0","0",LOOKUP(P250,{0,1,2,3,"3.5",4,5},{"F","D","C","B","A-","A","A+"}))</f>
        <v>D</v>
      </c>
      <c r="AM250" s="33" t="str">
        <f>IF(T250="0","0",LOOKUP(T250,{0,1,2,3,"3.5",4,5},{"F","D","C","B","A-","A","A+"}))</f>
        <v>A-</v>
      </c>
      <c r="AN250" s="33" t="str">
        <f>IF(X250="0","0",LOOKUP(X250,{0,1,2,3,"3.5",4,5},{"F","D","C","B","A-","A","A+"}))</f>
        <v>A-</v>
      </c>
      <c r="AO250" s="33" t="str">
        <f>IF(AB250="0","0",LOOKUP(AB250,{0,1,2,3,"3.5",4,5},{"F","D","C","B","A-","A","A+"}))</f>
        <v>A+</v>
      </c>
      <c r="AP250" s="52">
        <f t="shared" si="30"/>
        <v>368</v>
      </c>
    </row>
    <row r="251" spans="1:42" ht="20.100000000000001" customHeight="1" x14ac:dyDescent="0.25">
      <c r="A251" s="86">
        <v>2258</v>
      </c>
      <c r="B251" s="87" t="s">
        <v>538</v>
      </c>
      <c r="C251" s="62">
        <v>36</v>
      </c>
      <c r="D251" s="62">
        <v>18</v>
      </c>
      <c r="E251" s="59">
        <f t="shared" si="31"/>
        <v>54</v>
      </c>
      <c r="F251" s="59">
        <f>IF(E251="0","0",LOOKUP(E251,{0,33,40,50,60,70,80},{0,1,2,3,"3.5",4,5}))</f>
        <v>3</v>
      </c>
      <c r="G251" s="59">
        <v>52</v>
      </c>
      <c r="H251" s="59">
        <f>IF(G251="0","0",LOOKUP(G251,{0,33,40,50,60,70,80},{0,1,2,3,"3.5",4,5}))</f>
        <v>3</v>
      </c>
      <c r="I251" s="59">
        <v>19</v>
      </c>
      <c r="J251" s="59">
        <v>15</v>
      </c>
      <c r="K251" s="59">
        <f t="shared" si="32"/>
        <v>34</v>
      </c>
      <c r="L251" s="59">
        <f>IF(K251="0","0",LOOKUP(K251,{0,25,30,37,45,52,60},{0,1,2,3,"3.5",4,5}))</f>
        <v>2</v>
      </c>
      <c r="M251" s="59">
        <v>16</v>
      </c>
      <c r="N251" s="59">
        <v>11</v>
      </c>
      <c r="O251" s="59">
        <f t="shared" si="33"/>
        <v>0</v>
      </c>
      <c r="P251" s="59">
        <f>IF(O251="0","0",LOOKUP(O251,{0,33,40,50,60,70,80},{0,1,2,3,"3.5",4,5}))</f>
        <v>0</v>
      </c>
      <c r="Q251" s="62">
        <v>35</v>
      </c>
      <c r="R251" s="62">
        <v>16</v>
      </c>
      <c r="S251" s="59">
        <f t="shared" si="34"/>
        <v>51</v>
      </c>
      <c r="T251" s="59">
        <f>IF(S251="0","0",LOOKUP(S251,{0,33,40,50,60,70,80},{0,1,2,3,"3.5",4,5}))</f>
        <v>3</v>
      </c>
      <c r="U251" s="62">
        <v>19</v>
      </c>
      <c r="V251" s="62">
        <v>19</v>
      </c>
      <c r="W251" s="59">
        <f t="shared" si="35"/>
        <v>38</v>
      </c>
      <c r="X251" s="59">
        <f>IF(W251="0","0",LOOKUP(W251,{0,33,40,50,60,70,80},{0,1,2,3,"3.5",4,5}))</f>
        <v>1</v>
      </c>
      <c r="Y251" s="62">
        <v>17</v>
      </c>
      <c r="Z251" s="62">
        <v>14</v>
      </c>
      <c r="AA251" s="59">
        <f t="shared" si="36"/>
        <v>31</v>
      </c>
      <c r="AB251" s="59">
        <f>IF(AA251="0","0",LOOKUP(AA251,{0,25,30,37,45,52,60},{0,1,2,3,"3.5",4,5}))</f>
        <v>2</v>
      </c>
      <c r="AC251" s="82" t="s">
        <v>79</v>
      </c>
      <c r="AD251" s="82">
        <f>IF(ISBLANK(AB251)," ",IF(AB251="0","0",LOOKUP(AB251,{0,1,2,3,"3.5",4,5},{0,0,0,1,"1.5",2,3})))</f>
        <v>0</v>
      </c>
      <c r="AE251" s="77">
        <f t="shared" si="37"/>
        <v>0</v>
      </c>
      <c r="AF251" s="82" t="str">
        <f t="shared" si="38"/>
        <v>F</v>
      </c>
      <c r="AG251" s="85" t="str">
        <f t="shared" si="39"/>
        <v>Fail</v>
      </c>
      <c r="AH251" s="15"/>
      <c r="AI251" s="33" t="str">
        <f>IF(F251="0","0",LOOKUP(F251,{0,1,2,3,"3.5",4,5},{"F","D","C","B","A-","A","A+"}))</f>
        <v>B</v>
      </c>
      <c r="AJ251" s="33" t="str">
        <f>IF(H251="0","0",LOOKUP(H251,{0,1,2,3,"3.5",4,5},{"F","D","C","B","A-","A","A+"}))</f>
        <v>B</v>
      </c>
      <c r="AK251" s="33" t="str">
        <f>IF(L251="0","0",LOOKUP(L251,{0,1,2,3,"3.5",4,5},{"F","D","C","B","A-","A","A+"}))</f>
        <v>C</v>
      </c>
      <c r="AL251" s="33" t="str">
        <f>IF(P251="0","0",LOOKUP(P251,{0,1,2,3,"3.5",4,5},{"F","D","C","B","A-","A","A+"}))</f>
        <v>F</v>
      </c>
      <c r="AM251" s="33" t="str">
        <f>IF(T251="0","0",LOOKUP(T251,{0,1,2,3,"3.5",4,5},{"F","D","C","B","A-","A","A+"}))</f>
        <v>B</v>
      </c>
      <c r="AN251" s="33" t="str">
        <f>IF(X251="0","0",LOOKUP(X251,{0,1,2,3,"3.5",4,5},{"F","D","C","B","A-","A","A+"}))</f>
        <v>D</v>
      </c>
      <c r="AO251" s="33" t="str">
        <f>IF(AB251="0","0",LOOKUP(AB251,{0,1,2,3,"3.5",4,5},{"F","D","C","B","A-","A","A+"}))</f>
        <v>C</v>
      </c>
      <c r="AP251" s="52">
        <f t="shared" si="30"/>
        <v>260</v>
      </c>
    </row>
    <row r="252" spans="1:42" ht="20.100000000000001" customHeight="1" x14ac:dyDescent="0.25">
      <c r="A252" s="86">
        <v>2260</v>
      </c>
      <c r="B252" s="87" t="s">
        <v>539</v>
      </c>
      <c r="C252" s="62">
        <v>0</v>
      </c>
      <c r="D252" s="62">
        <v>0</v>
      </c>
      <c r="E252" s="59">
        <f t="shared" si="31"/>
        <v>0</v>
      </c>
      <c r="F252" s="59">
        <f>IF(E252="0","0",LOOKUP(E252,{0,33,40,50,60,70,80},{0,1,2,3,"3.5",4,5}))</f>
        <v>0</v>
      </c>
      <c r="G252" s="59"/>
      <c r="H252" s="59">
        <f>IF(G252="0","0",LOOKUP(G252,{0,33,40,50,60,70,80},{0,1,2,3,"3.5",4,5}))</f>
        <v>0</v>
      </c>
      <c r="I252" s="59"/>
      <c r="J252" s="59"/>
      <c r="K252" s="59">
        <f t="shared" si="32"/>
        <v>0</v>
      </c>
      <c r="L252" s="59">
        <f>IF(K252="0","0",LOOKUP(K252,{0,25,30,37,45,52,60},{0,1,2,3,"3.5",4,5}))</f>
        <v>0</v>
      </c>
      <c r="M252" s="59"/>
      <c r="N252" s="59"/>
      <c r="O252" s="59">
        <f t="shared" si="33"/>
        <v>0</v>
      </c>
      <c r="P252" s="59">
        <f>IF(O252="0","0",LOOKUP(O252,{0,33,40,50,60,70,80},{0,1,2,3,"3.5",4,5}))</f>
        <v>0</v>
      </c>
      <c r="Q252" s="62">
        <v>0</v>
      </c>
      <c r="R252" s="62">
        <v>0</v>
      </c>
      <c r="S252" s="59">
        <f t="shared" si="34"/>
        <v>0</v>
      </c>
      <c r="T252" s="59">
        <f>IF(S252="0","0",LOOKUP(S252,{0,33,40,50,60,70,80},{0,1,2,3,"3.5",4,5}))</f>
        <v>0</v>
      </c>
      <c r="U252" s="62">
        <v>0</v>
      </c>
      <c r="V252" s="62">
        <v>0</v>
      </c>
      <c r="W252" s="59">
        <f t="shared" si="35"/>
        <v>0</v>
      </c>
      <c r="X252" s="59">
        <f>IF(W252="0","0",LOOKUP(W252,{0,33,40,50,60,70,80},{0,1,2,3,"3.5",4,5}))</f>
        <v>0</v>
      </c>
      <c r="Y252" s="62">
        <v>0</v>
      </c>
      <c r="Z252" s="62">
        <v>0</v>
      </c>
      <c r="AA252" s="59">
        <f t="shared" si="36"/>
        <v>0</v>
      </c>
      <c r="AB252" s="59">
        <f>IF(AA252="0","0",LOOKUP(AA252,{0,25,30,37,45,52,60},{0,1,2,3,"3.5",4,5}))</f>
        <v>0</v>
      </c>
      <c r="AC252" s="82" t="s">
        <v>79</v>
      </c>
      <c r="AD252" s="82">
        <f>IF(ISBLANK(AB252)," ",IF(AB252="0","0",LOOKUP(AB252,{0,1,2,3,"3.5",4,5},{0,0,0,1,"1.5",2,3})))</f>
        <v>0</v>
      </c>
      <c r="AE252" s="77">
        <f t="shared" si="37"/>
        <v>0</v>
      </c>
      <c r="AF252" s="82" t="str">
        <f t="shared" si="38"/>
        <v>F</v>
      </c>
      <c r="AG252" s="85" t="str">
        <f t="shared" si="39"/>
        <v>Fail</v>
      </c>
      <c r="AH252" s="15"/>
      <c r="AI252" s="33" t="str">
        <f>IF(F252="0","0",LOOKUP(F252,{0,1,2,3,"3.5",4,5},{"F","D","C","B","A-","A","A+"}))</f>
        <v>F</v>
      </c>
      <c r="AJ252" s="33" t="str">
        <f>IF(H252="0","0",LOOKUP(H252,{0,1,2,3,"3.5",4,5},{"F","D","C","B","A-","A","A+"}))</f>
        <v>F</v>
      </c>
      <c r="AK252" s="33" t="str">
        <f>IF(L252="0","0",LOOKUP(L252,{0,1,2,3,"3.5",4,5},{"F","D","C","B","A-","A","A+"}))</f>
        <v>F</v>
      </c>
      <c r="AL252" s="33" t="str">
        <f>IF(P252="0","0",LOOKUP(P252,{0,1,2,3,"3.5",4,5},{"F","D","C","B","A-","A","A+"}))</f>
        <v>F</v>
      </c>
      <c r="AM252" s="33" t="str">
        <f>IF(T252="0","0",LOOKUP(T252,{0,1,2,3,"3.5",4,5},{"F","D","C","B","A-","A","A+"}))</f>
        <v>F</v>
      </c>
      <c r="AN252" s="33" t="str">
        <f>IF(X252="0","0",LOOKUP(X252,{0,1,2,3,"3.5",4,5},{"F","D","C","B","A-","A","A+"}))</f>
        <v>F</v>
      </c>
      <c r="AO252" s="33" t="str">
        <f>IF(AB252="0","0",LOOKUP(AB252,{0,1,2,3,"3.5",4,5},{"F","D","C","B","A-","A","A+"}))</f>
        <v>F</v>
      </c>
      <c r="AP252" s="52">
        <f t="shared" si="30"/>
        <v>0</v>
      </c>
    </row>
    <row r="253" spans="1:42" ht="20.100000000000001" customHeight="1" x14ac:dyDescent="0.25">
      <c r="A253" s="86">
        <v>2261</v>
      </c>
      <c r="B253" s="87" t="s">
        <v>540</v>
      </c>
      <c r="C253" s="62">
        <v>37</v>
      </c>
      <c r="D253" s="62">
        <v>16</v>
      </c>
      <c r="E253" s="59">
        <f t="shared" si="31"/>
        <v>53</v>
      </c>
      <c r="F253" s="59">
        <f>IF(E253="0","0",LOOKUP(E253,{0,33,40,50,60,70,80},{0,1,2,3,"3.5",4,5}))</f>
        <v>3</v>
      </c>
      <c r="G253" s="59">
        <v>58</v>
      </c>
      <c r="H253" s="59">
        <f>IF(G253="0","0",LOOKUP(G253,{0,33,40,50,60,70,80},{0,1,2,3,"3.5",4,5}))</f>
        <v>3</v>
      </c>
      <c r="I253" s="59">
        <v>19</v>
      </c>
      <c r="J253" s="59">
        <v>19</v>
      </c>
      <c r="K253" s="59">
        <f t="shared" si="32"/>
        <v>38</v>
      </c>
      <c r="L253" s="59">
        <f>IF(K253="0","0",LOOKUP(K253,{0,25,30,37,45,52,60},{0,1,2,3,"3.5",4,5}))</f>
        <v>3</v>
      </c>
      <c r="M253" s="59">
        <v>27</v>
      </c>
      <c r="N253" s="59">
        <v>16</v>
      </c>
      <c r="O253" s="59">
        <f t="shared" si="33"/>
        <v>43</v>
      </c>
      <c r="P253" s="59">
        <f>IF(O253="0","0",LOOKUP(O253,{0,33,40,50,60,70,80},{0,1,2,3,"3.5",4,5}))</f>
        <v>2</v>
      </c>
      <c r="Q253" s="62">
        <v>45</v>
      </c>
      <c r="R253" s="62">
        <v>19</v>
      </c>
      <c r="S253" s="59">
        <f t="shared" si="34"/>
        <v>64</v>
      </c>
      <c r="T253" s="59" t="str">
        <f>IF(S253="0","0",LOOKUP(S253,{0,33,40,50,60,70,80},{0,1,2,3,"3.5",4,5}))</f>
        <v>3.5</v>
      </c>
      <c r="U253" s="62">
        <v>44</v>
      </c>
      <c r="V253" s="62">
        <v>24</v>
      </c>
      <c r="W253" s="59">
        <f t="shared" si="35"/>
        <v>68</v>
      </c>
      <c r="X253" s="59" t="str">
        <f>IF(W253="0","0",LOOKUP(W253,{0,33,40,50,60,70,80},{0,1,2,3,"3.5",4,5}))</f>
        <v>3.5</v>
      </c>
      <c r="Y253" s="62">
        <v>38</v>
      </c>
      <c r="Z253" s="62">
        <v>14</v>
      </c>
      <c r="AA253" s="59">
        <f t="shared" si="36"/>
        <v>52</v>
      </c>
      <c r="AB253" s="59">
        <f>IF(AA253="0","0",LOOKUP(AA253,{0,25,30,37,45,52,60},{0,1,2,3,"3.5",4,5}))</f>
        <v>4</v>
      </c>
      <c r="AC253" s="82" t="s">
        <v>79</v>
      </c>
      <c r="AD253" s="82">
        <f>IF(ISBLANK(AB253)," ",IF(AB253="0","0",LOOKUP(AB253,{0,1,2,3,"3.5",4,5},{0,0,0,1,"1.5",2,3})))</f>
        <v>2</v>
      </c>
      <c r="AE253" s="77">
        <f t="shared" si="37"/>
        <v>3.3333333333333335</v>
      </c>
      <c r="AF253" s="82" t="str">
        <f t="shared" si="38"/>
        <v>B</v>
      </c>
      <c r="AG253" s="85" t="str">
        <f t="shared" si="39"/>
        <v>Average Result</v>
      </c>
      <c r="AH253" s="15"/>
      <c r="AI253" s="33" t="str">
        <f>IF(F253="0","0",LOOKUP(F253,{0,1,2,3,"3.5",4,5},{"F","D","C","B","A-","A","A+"}))</f>
        <v>B</v>
      </c>
      <c r="AJ253" s="33" t="str">
        <f>IF(H253="0","0",LOOKUP(H253,{0,1,2,3,"3.5",4,5},{"F","D","C","B","A-","A","A+"}))</f>
        <v>B</v>
      </c>
      <c r="AK253" s="33" t="str">
        <f>IF(L253="0","0",LOOKUP(L253,{0,1,2,3,"3.5",4,5},{"F","D","C","B","A-","A","A+"}))</f>
        <v>B</v>
      </c>
      <c r="AL253" s="33" t="str">
        <f>IF(P253="0","0",LOOKUP(P253,{0,1,2,3,"3.5",4,5},{"F","D","C","B","A-","A","A+"}))</f>
        <v>C</v>
      </c>
      <c r="AM253" s="33" t="str">
        <f>IF(T253="0","0",LOOKUP(T253,{0,1,2,3,"3.5",4,5},{"F","D","C","B","A-","A","A+"}))</f>
        <v>A-</v>
      </c>
      <c r="AN253" s="33" t="str">
        <f>IF(X253="0","0",LOOKUP(X253,{0,1,2,3,"3.5",4,5},{"F","D","C","B","A-","A","A+"}))</f>
        <v>A-</v>
      </c>
      <c r="AO253" s="33" t="str">
        <f>IF(AB253="0","0",LOOKUP(AB253,{0,1,2,3,"3.5",4,5},{"F","D","C","B","A-","A","A+"}))</f>
        <v>A</v>
      </c>
      <c r="AP253" s="52">
        <f t="shared" si="30"/>
        <v>376</v>
      </c>
    </row>
    <row r="254" spans="1:42" ht="20.100000000000001" customHeight="1" x14ac:dyDescent="0.25">
      <c r="A254" s="86">
        <v>2262</v>
      </c>
      <c r="B254" s="87" t="s">
        <v>541</v>
      </c>
      <c r="C254" s="62">
        <v>28</v>
      </c>
      <c r="D254" s="62">
        <v>12</v>
      </c>
      <c r="E254" s="59">
        <f t="shared" si="31"/>
        <v>40</v>
      </c>
      <c r="F254" s="59">
        <f>IF(E254="0","0",LOOKUP(E254,{0,33,40,50,60,70,80},{0,1,2,3,"3.5",4,5}))</f>
        <v>2</v>
      </c>
      <c r="G254" s="59">
        <v>33</v>
      </c>
      <c r="H254" s="59">
        <f>IF(G254="0","0",LOOKUP(G254,{0,33,40,50,60,70,80},{0,1,2,3,"3.5",4,5}))</f>
        <v>1</v>
      </c>
      <c r="I254" s="59">
        <v>17</v>
      </c>
      <c r="J254" s="59">
        <v>11</v>
      </c>
      <c r="K254" s="59">
        <f t="shared" si="32"/>
        <v>28</v>
      </c>
      <c r="L254" s="59">
        <f>IF(K254="0","0",LOOKUP(K254,{0,25,30,37,45,52,60},{0,1,2,3,"3.5",4,5}))</f>
        <v>1</v>
      </c>
      <c r="M254" s="59">
        <v>20</v>
      </c>
      <c r="N254" s="59">
        <v>12</v>
      </c>
      <c r="O254" s="59">
        <f t="shared" si="33"/>
        <v>32</v>
      </c>
      <c r="P254" s="59">
        <f>IF(O254="0","0",LOOKUP(O254,{0,33,40,50,60,70,80},{0,1,2,3,"3.5",4,5}))</f>
        <v>0</v>
      </c>
      <c r="Q254" s="62">
        <v>26</v>
      </c>
      <c r="R254" s="62">
        <v>18</v>
      </c>
      <c r="S254" s="59">
        <f t="shared" si="34"/>
        <v>44</v>
      </c>
      <c r="T254" s="59">
        <f>IF(S254="0","0",LOOKUP(S254,{0,33,40,50,60,70,80},{0,1,2,3,"3.5",4,5}))</f>
        <v>2</v>
      </c>
      <c r="U254" s="62">
        <v>15</v>
      </c>
      <c r="V254" s="62">
        <v>15</v>
      </c>
      <c r="W254" s="59">
        <f t="shared" si="35"/>
        <v>0</v>
      </c>
      <c r="X254" s="59">
        <f>IF(W254="0","0",LOOKUP(W254,{0,33,40,50,60,70,80},{0,1,2,3,"3.5",4,5}))</f>
        <v>0</v>
      </c>
      <c r="Y254" s="62">
        <v>24</v>
      </c>
      <c r="Z254" s="62">
        <v>14</v>
      </c>
      <c r="AA254" s="59">
        <f t="shared" si="36"/>
        <v>38</v>
      </c>
      <c r="AB254" s="59">
        <f>IF(AA254="0","0",LOOKUP(AA254,{0,25,30,37,45,52,60},{0,1,2,3,"3.5",4,5}))</f>
        <v>3</v>
      </c>
      <c r="AC254" s="82" t="s">
        <v>79</v>
      </c>
      <c r="AD254" s="82">
        <f>IF(ISBLANK(AB254)," ",IF(AB254="0","0",LOOKUP(AB254,{0,1,2,3,"3.5",4,5},{0,0,0,1,"1.5",2,3})))</f>
        <v>1</v>
      </c>
      <c r="AE254" s="77">
        <f t="shared" si="37"/>
        <v>0</v>
      </c>
      <c r="AF254" s="82" t="str">
        <f t="shared" si="38"/>
        <v>F</v>
      </c>
      <c r="AG254" s="85" t="str">
        <f t="shared" si="39"/>
        <v>Fail</v>
      </c>
      <c r="AH254" s="15"/>
      <c r="AI254" s="33" t="str">
        <f>IF(F254="0","0",LOOKUP(F254,{0,1,2,3,"3.5",4,5},{"F","D","C","B","A-","A","A+"}))</f>
        <v>C</v>
      </c>
      <c r="AJ254" s="33" t="str">
        <f>IF(H254="0","0",LOOKUP(H254,{0,1,2,3,"3.5",4,5},{"F","D","C","B","A-","A","A+"}))</f>
        <v>D</v>
      </c>
      <c r="AK254" s="33" t="str">
        <f>IF(L254="0","0",LOOKUP(L254,{0,1,2,3,"3.5",4,5},{"F","D","C","B","A-","A","A+"}))</f>
        <v>D</v>
      </c>
      <c r="AL254" s="33" t="str">
        <f>IF(P254="0","0",LOOKUP(P254,{0,1,2,3,"3.5",4,5},{"F","D","C","B","A-","A","A+"}))</f>
        <v>F</v>
      </c>
      <c r="AM254" s="33" t="str">
        <f>IF(T254="0","0",LOOKUP(T254,{0,1,2,3,"3.5",4,5},{"F","D","C","B","A-","A","A+"}))</f>
        <v>C</v>
      </c>
      <c r="AN254" s="33" t="str">
        <f>IF(X254="0","0",LOOKUP(X254,{0,1,2,3,"3.5",4,5},{"F","D","C","B","A-","A","A+"}))</f>
        <v>F</v>
      </c>
      <c r="AO254" s="33" t="str">
        <f>IF(AB254="0","0",LOOKUP(AB254,{0,1,2,3,"3.5",4,5},{"F","D","C","B","A-","A","A+"}))</f>
        <v>B</v>
      </c>
      <c r="AP254" s="52">
        <f t="shared" si="30"/>
        <v>215</v>
      </c>
    </row>
    <row r="255" spans="1:42" ht="20.100000000000001" customHeight="1" x14ac:dyDescent="0.25">
      <c r="A255" s="86">
        <v>2263</v>
      </c>
      <c r="B255" s="87" t="s">
        <v>542</v>
      </c>
      <c r="C255" s="62">
        <v>0</v>
      </c>
      <c r="D255" s="62">
        <v>0</v>
      </c>
      <c r="E255" s="59">
        <f t="shared" si="31"/>
        <v>0</v>
      </c>
      <c r="F255" s="59">
        <f>IF(E255="0","0",LOOKUP(E255,{0,33,40,50,60,70,80},{0,1,2,3,"3.5",4,5}))</f>
        <v>0</v>
      </c>
      <c r="G255" s="59"/>
      <c r="H255" s="59">
        <f>IF(G255="0","0",LOOKUP(G255,{0,33,40,50,60,70,80},{0,1,2,3,"3.5",4,5}))</f>
        <v>0</v>
      </c>
      <c r="I255" s="62">
        <v>0</v>
      </c>
      <c r="J255" s="62">
        <v>0</v>
      </c>
      <c r="K255" s="59">
        <f t="shared" si="32"/>
        <v>0</v>
      </c>
      <c r="L255" s="59">
        <f>IF(K255="0","0",LOOKUP(K255,{0,25,30,37,45,52,60},{0,1,2,3,"3.5",4,5}))</f>
        <v>0</v>
      </c>
      <c r="M255" s="59"/>
      <c r="N255" s="59"/>
      <c r="O255" s="59">
        <f t="shared" si="33"/>
        <v>0</v>
      </c>
      <c r="P255" s="59">
        <f>IF(O255="0","0",LOOKUP(O255,{0,33,40,50,60,70,80},{0,1,2,3,"3.5",4,5}))</f>
        <v>0</v>
      </c>
      <c r="Q255" s="62">
        <v>0</v>
      </c>
      <c r="R255" s="62">
        <v>0</v>
      </c>
      <c r="S255" s="59">
        <f t="shared" si="34"/>
        <v>0</v>
      </c>
      <c r="T255" s="59">
        <f>IF(S255="0","0",LOOKUP(S255,{0,33,40,50,60,70,80},{0,1,2,3,"3.5",4,5}))</f>
        <v>0</v>
      </c>
      <c r="U255" s="62">
        <v>0</v>
      </c>
      <c r="V255" s="62">
        <v>0</v>
      </c>
      <c r="W255" s="59">
        <f t="shared" si="35"/>
        <v>0</v>
      </c>
      <c r="X255" s="59">
        <f>IF(W255="0","0",LOOKUP(W255,{0,33,40,50,60,70,80},{0,1,2,3,"3.5",4,5}))</f>
        <v>0</v>
      </c>
      <c r="Y255" s="62">
        <v>0</v>
      </c>
      <c r="Z255" s="62">
        <v>0</v>
      </c>
      <c r="AA255" s="59">
        <f t="shared" si="36"/>
        <v>0</v>
      </c>
      <c r="AB255" s="59">
        <f>IF(AA255="0","0",LOOKUP(AA255,{0,25,30,37,45,52,60},{0,1,2,3,"3.5",4,5}))</f>
        <v>0</v>
      </c>
      <c r="AC255" s="82" t="s">
        <v>79</v>
      </c>
      <c r="AD255" s="82">
        <f>IF(ISBLANK(AB255)," ",IF(AB255="0","0",LOOKUP(AB255,{0,1,2,3,"3.5",4,5},{0,0,0,1,"1.5",2,3})))</f>
        <v>0</v>
      </c>
      <c r="AE255" s="77">
        <f t="shared" si="37"/>
        <v>0</v>
      </c>
      <c r="AF255" s="82" t="str">
        <f t="shared" si="38"/>
        <v>F</v>
      </c>
      <c r="AG255" s="85" t="str">
        <f t="shared" si="39"/>
        <v>Fail</v>
      </c>
      <c r="AH255" s="15"/>
      <c r="AI255" s="33" t="str">
        <f>IF(F255="0","0",LOOKUP(F255,{0,1,2,3,"3.5",4,5},{"F","D","C","B","A-","A","A+"}))</f>
        <v>F</v>
      </c>
      <c r="AJ255" s="33" t="str">
        <f>IF(H255="0","0",LOOKUP(H255,{0,1,2,3,"3.5",4,5},{"F","D","C","B","A-","A","A+"}))</f>
        <v>F</v>
      </c>
      <c r="AK255" s="33" t="str">
        <f>IF(L255="0","0",LOOKUP(L255,{0,1,2,3,"3.5",4,5},{"F","D","C","B","A-","A","A+"}))</f>
        <v>F</v>
      </c>
      <c r="AL255" s="33" t="str">
        <f>IF(P255="0","0",LOOKUP(P255,{0,1,2,3,"3.5",4,5},{"F","D","C","B","A-","A","A+"}))</f>
        <v>F</v>
      </c>
      <c r="AM255" s="33" t="str">
        <f>IF(T255="0","0",LOOKUP(T255,{0,1,2,3,"3.5",4,5},{"F","D","C","B","A-","A","A+"}))</f>
        <v>F</v>
      </c>
      <c r="AN255" s="33" t="str">
        <f>IF(X255="0","0",LOOKUP(X255,{0,1,2,3,"3.5",4,5},{"F","D","C","B","A-","A","A+"}))</f>
        <v>F</v>
      </c>
      <c r="AO255" s="33" t="str">
        <f>IF(AB255="0","0",LOOKUP(AB255,{0,1,2,3,"3.5",4,5},{"F","D","C","B","A-","A","A+"}))</f>
        <v>F</v>
      </c>
      <c r="AP255" s="52">
        <f t="shared" si="30"/>
        <v>0</v>
      </c>
    </row>
    <row r="256" spans="1:42" ht="20.100000000000001" customHeight="1" x14ac:dyDescent="0.25">
      <c r="A256" s="86">
        <v>2264</v>
      </c>
      <c r="B256" s="87" t="s">
        <v>543</v>
      </c>
      <c r="C256" s="62">
        <v>25</v>
      </c>
      <c r="D256" s="62">
        <v>23</v>
      </c>
      <c r="E256" s="59">
        <f t="shared" si="31"/>
        <v>48</v>
      </c>
      <c r="F256" s="59">
        <f>IF(E256="0","0",LOOKUP(E256,{0,33,40,50,60,70,80},{0,1,2,3,"3.5",4,5}))</f>
        <v>2</v>
      </c>
      <c r="G256" s="59">
        <v>47</v>
      </c>
      <c r="H256" s="59">
        <f>IF(G256="0","0",LOOKUP(G256,{0,33,40,50,60,70,80},{0,1,2,3,"3.5",4,5}))</f>
        <v>2</v>
      </c>
      <c r="I256" s="62">
        <v>0</v>
      </c>
      <c r="J256" s="62">
        <v>0</v>
      </c>
      <c r="K256" s="59">
        <f t="shared" si="32"/>
        <v>0</v>
      </c>
      <c r="L256" s="59">
        <f>IF(K256="0","0",LOOKUP(K256,{0,25,30,37,45,52,60},{0,1,2,3,"3.5",4,5}))</f>
        <v>0</v>
      </c>
      <c r="M256" s="59"/>
      <c r="N256" s="59"/>
      <c r="O256" s="59">
        <f t="shared" si="33"/>
        <v>0</v>
      </c>
      <c r="P256" s="59">
        <f>IF(O256="0","0",LOOKUP(O256,{0,33,40,50,60,70,80},{0,1,2,3,"3.5",4,5}))</f>
        <v>0</v>
      </c>
      <c r="Q256" s="62">
        <v>0</v>
      </c>
      <c r="R256" s="62">
        <v>0</v>
      </c>
      <c r="S256" s="59">
        <f t="shared" si="34"/>
        <v>0</v>
      </c>
      <c r="T256" s="59">
        <f>IF(S256="0","0",LOOKUP(S256,{0,33,40,50,60,70,80},{0,1,2,3,"3.5",4,5}))</f>
        <v>0</v>
      </c>
      <c r="U256" s="62">
        <v>0</v>
      </c>
      <c r="V256" s="62">
        <v>0</v>
      </c>
      <c r="W256" s="59">
        <f t="shared" si="35"/>
        <v>0</v>
      </c>
      <c r="X256" s="59">
        <f>IF(W256="0","0",LOOKUP(W256,{0,33,40,50,60,70,80},{0,1,2,3,"3.5",4,5}))</f>
        <v>0</v>
      </c>
      <c r="Y256" s="62">
        <v>0</v>
      </c>
      <c r="Z256" s="62">
        <v>0</v>
      </c>
      <c r="AA256" s="59">
        <f t="shared" si="36"/>
        <v>0</v>
      </c>
      <c r="AB256" s="59">
        <f>IF(AA256="0","0",LOOKUP(AA256,{0,25,30,37,45,52,60},{0,1,2,3,"3.5",4,5}))</f>
        <v>0</v>
      </c>
      <c r="AC256" s="82" t="s">
        <v>79</v>
      </c>
      <c r="AD256" s="82">
        <f>IF(ISBLANK(AB256)," ",IF(AB256="0","0",LOOKUP(AB256,{0,1,2,3,"3.5",4,5},{0,0,0,1,"1.5",2,3})))</f>
        <v>0</v>
      </c>
      <c r="AE256" s="77">
        <f t="shared" si="37"/>
        <v>0</v>
      </c>
      <c r="AF256" s="82" t="str">
        <f t="shared" si="38"/>
        <v>F</v>
      </c>
      <c r="AG256" s="85" t="str">
        <f t="shared" si="39"/>
        <v>Fail</v>
      </c>
      <c r="AH256" s="15"/>
      <c r="AI256" s="33" t="str">
        <f>IF(F256="0","0",LOOKUP(F256,{0,1,2,3,"3.5",4,5},{"F","D","C","B","A-","A","A+"}))</f>
        <v>C</v>
      </c>
      <c r="AJ256" s="33" t="str">
        <f>IF(H256="0","0",LOOKUP(H256,{0,1,2,3,"3.5",4,5},{"F","D","C","B","A-","A","A+"}))</f>
        <v>C</v>
      </c>
      <c r="AK256" s="33" t="str">
        <f>IF(L256="0","0",LOOKUP(L256,{0,1,2,3,"3.5",4,5},{"F","D","C","B","A-","A","A+"}))</f>
        <v>F</v>
      </c>
      <c r="AL256" s="33" t="str">
        <f>IF(P256="0","0",LOOKUP(P256,{0,1,2,3,"3.5",4,5},{"F","D","C","B","A-","A","A+"}))</f>
        <v>F</v>
      </c>
      <c r="AM256" s="33" t="str">
        <f>IF(T256="0","0",LOOKUP(T256,{0,1,2,3,"3.5",4,5},{"F","D","C","B","A-","A","A+"}))</f>
        <v>F</v>
      </c>
      <c r="AN256" s="33" t="str">
        <f>IF(X256="0","0",LOOKUP(X256,{0,1,2,3,"3.5",4,5},{"F","D","C","B","A-","A","A+"}))</f>
        <v>F</v>
      </c>
      <c r="AO256" s="33" t="str">
        <f>IF(AB256="0","0",LOOKUP(AB256,{0,1,2,3,"3.5",4,5},{"F","D","C","B","A-","A","A+"}))</f>
        <v>F</v>
      </c>
      <c r="AP256" s="52">
        <f t="shared" si="30"/>
        <v>95</v>
      </c>
    </row>
    <row r="257" spans="1:42" ht="20.100000000000001" customHeight="1" x14ac:dyDescent="0.25">
      <c r="A257" s="86">
        <v>2265</v>
      </c>
      <c r="B257" s="87" t="s">
        <v>544</v>
      </c>
      <c r="C257" s="62">
        <v>0</v>
      </c>
      <c r="D257" s="62">
        <v>0</v>
      </c>
      <c r="E257" s="59">
        <f t="shared" si="31"/>
        <v>0</v>
      </c>
      <c r="F257" s="59">
        <f>IF(E257="0","0",LOOKUP(E257,{0,33,40,50,60,70,80},{0,1,2,3,"3.5",4,5}))</f>
        <v>0</v>
      </c>
      <c r="G257" s="59"/>
      <c r="H257" s="59">
        <f>IF(G257="0","0",LOOKUP(G257,{0,33,40,50,60,70,80},{0,1,2,3,"3.5",4,5}))</f>
        <v>0</v>
      </c>
      <c r="I257" s="62">
        <v>0</v>
      </c>
      <c r="J257" s="62">
        <v>0</v>
      </c>
      <c r="K257" s="59">
        <f t="shared" si="32"/>
        <v>0</v>
      </c>
      <c r="L257" s="59">
        <f>IF(K257="0","0",LOOKUP(K257,{0,25,30,37,45,52,60},{0,1,2,3,"3.5",4,5}))</f>
        <v>0</v>
      </c>
      <c r="M257" s="59"/>
      <c r="N257" s="59"/>
      <c r="O257" s="59">
        <f t="shared" si="33"/>
        <v>0</v>
      </c>
      <c r="P257" s="59">
        <f>IF(O257="0","0",LOOKUP(O257,{0,33,40,50,60,70,80},{0,1,2,3,"3.5",4,5}))</f>
        <v>0</v>
      </c>
      <c r="Q257" s="62">
        <v>0</v>
      </c>
      <c r="R257" s="62">
        <v>0</v>
      </c>
      <c r="S257" s="59">
        <f t="shared" si="34"/>
        <v>0</v>
      </c>
      <c r="T257" s="59">
        <f>IF(S257="0","0",LOOKUP(S257,{0,33,40,50,60,70,80},{0,1,2,3,"3.5",4,5}))</f>
        <v>0</v>
      </c>
      <c r="U257" s="62">
        <v>0</v>
      </c>
      <c r="V257" s="62">
        <v>0</v>
      </c>
      <c r="W257" s="59">
        <f t="shared" si="35"/>
        <v>0</v>
      </c>
      <c r="X257" s="59">
        <f>IF(W257="0","0",LOOKUP(W257,{0,33,40,50,60,70,80},{0,1,2,3,"3.5",4,5}))</f>
        <v>0</v>
      </c>
      <c r="Y257" s="62">
        <v>0</v>
      </c>
      <c r="Z257" s="62">
        <v>0</v>
      </c>
      <c r="AA257" s="59">
        <f t="shared" si="36"/>
        <v>0</v>
      </c>
      <c r="AB257" s="59">
        <f>IF(AA257="0","0",LOOKUP(AA257,{0,25,30,37,45,52,60},{0,1,2,3,"3.5",4,5}))</f>
        <v>0</v>
      </c>
      <c r="AC257" s="82" t="s">
        <v>79</v>
      </c>
      <c r="AD257" s="82">
        <f>IF(ISBLANK(AB257)," ",IF(AB257="0","0",LOOKUP(AB257,{0,1,2,3,"3.5",4,5},{0,0,0,1,"1.5",2,3})))</f>
        <v>0</v>
      </c>
      <c r="AE257" s="77">
        <f t="shared" si="37"/>
        <v>0</v>
      </c>
      <c r="AF257" s="82" t="str">
        <f t="shared" si="38"/>
        <v>F</v>
      </c>
      <c r="AG257" s="85" t="str">
        <f t="shared" si="39"/>
        <v>Fail</v>
      </c>
      <c r="AH257" s="15"/>
      <c r="AI257" s="33" t="str">
        <f>IF(F257="0","0",LOOKUP(F257,{0,1,2,3,"3.5",4,5},{"F","D","C","B","A-","A","A+"}))</f>
        <v>F</v>
      </c>
      <c r="AJ257" s="33" t="str">
        <f>IF(H257="0","0",LOOKUP(H257,{0,1,2,3,"3.5",4,5},{"F","D","C","B","A-","A","A+"}))</f>
        <v>F</v>
      </c>
      <c r="AK257" s="33" t="str">
        <f>IF(L257="0","0",LOOKUP(L257,{0,1,2,3,"3.5",4,5},{"F","D","C","B","A-","A","A+"}))</f>
        <v>F</v>
      </c>
      <c r="AL257" s="33" t="str">
        <f>IF(P257="0","0",LOOKUP(P257,{0,1,2,3,"3.5",4,5},{"F","D","C","B","A-","A","A+"}))</f>
        <v>F</v>
      </c>
      <c r="AM257" s="33" t="str">
        <f>IF(T257="0","0",LOOKUP(T257,{0,1,2,3,"3.5",4,5},{"F","D","C","B","A-","A","A+"}))</f>
        <v>F</v>
      </c>
      <c r="AN257" s="33" t="str">
        <f>IF(X257="0","0",LOOKUP(X257,{0,1,2,3,"3.5",4,5},{"F","D","C","B","A-","A","A+"}))</f>
        <v>F</v>
      </c>
      <c r="AO257" s="33" t="str">
        <f>IF(AB257="0","0",LOOKUP(AB257,{0,1,2,3,"3.5",4,5},{"F","D","C","B","A-","A","A+"}))</f>
        <v>F</v>
      </c>
      <c r="AP257" s="52">
        <f t="shared" si="30"/>
        <v>0</v>
      </c>
    </row>
    <row r="258" spans="1:42" ht="20.100000000000001" customHeight="1" x14ac:dyDescent="0.25">
      <c r="A258" s="86">
        <v>2266</v>
      </c>
      <c r="B258" s="87" t="s">
        <v>545</v>
      </c>
      <c r="C258" s="62">
        <v>43</v>
      </c>
      <c r="D258" s="62">
        <v>25</v>
      </c>
      <c r="E258" s="59">
        <f t="shared" si="31"/>
        <v>68</v>
      </c>
      <c r="F258" s="59" t="str">
        <f>IF(E258="0","0",LOOKUP(E258,{0,33,40,50,60,70,80},{0,1,2,3,"3.5",4,5}))</f>
        <v>3.5</v>
      </c>
      <c r="G258" s="59">
        <v>47</v>
      </c>
      <c r="H258" s="59">
        <f>IF(G258="0","0",LOOKUP(G258,{0,33,40,50,60,70,80},{0,1,2,3,"3.5",4,5}))</f>
        <v>2</v>
      </c>
      <c r="I258" s="59">
        <v>32</v>
      </c>
      <c r="J258" s="59">
        <v>16</v>
      </c>
      <c r="K258" s="59">
        <f t="shared" si="32"/>
        <v>48</v>
      </c>
      <c r="L258" s="59" t="str">
        <f>IF(K258="0","0",LOOKUP(K258,{0,25,30,37,45,52,60},{0,1,2,3,"3.5",4,5}))</f>
        <v>3.5</v>
      </c>
      <c r="M258" s="59">
        <v>23</v>
      </c>
      <c r="N258" s="59">
        <v>14</v>
      </c>
      <c r="O258" s="59">
        <f t="shared" si="33"/>
        <v>37</v>
      </c>
      <c r="P258" s="59">
        <f>IF(O258="0","0",LOOKUP(O258,{0,33,40,50,60,70,80},{0,1,2,3,"3.5",4,5}))</f>
        <v>1</v>
      </c>
      <c r="Q258" s="62">
        <v>34</v>
      </c>
      <c r="R258" s="62">
        <v>21</v>
      </c>
      <c r="S258" s="59">
        <f t="shared" si="34"/>
        <v>55</v>
      </c>
      <c r="T258" s="59">
        <f>IF(S258="0","0",LOOKUP(S258,{0,33,40,50,60,70,80},{0,1,2,3,"3.5",4,5}))</f>
        <v>3</v>
      </c>
      <c r="U258" s="62">
        <v>32</v>
      </c>
      <c r="V258" s="62">
        <v>25</v>
      </c>
      <c r="W258" s="59">
        <f t="shared" si="35"/>
        <v>57</v>
      </c>
      <c r="X258" s="59">
        <f>IF(W258="0","0",LOOKUP(W258,{0,33,40,50,60,70,80},{0,1,2,3,"3.5",4,5}))</f>
        <v>3</v>
      </c>
      <c r="Y258" s="62">
        <v>25</v>
      </c>
      <c r="Z258" s="62">
        <v>17</v>
      </c>
      <c r="AA258" s="59">
        <f t="shared" si="36"/>
        <v>42</v>
      </c>
      <c r="AB258" s="59">
        <f>IF(AA258="0","0",LOOKUP(AA258,{0,25,30,37,45,52,60},{0,1,2,3,"3.5",4,5}))</f>
        <v>3</v>
      </c>
      <c r="AC258" s="82" t="s">
        <v>79</v>
      </c>
      <c r="AD258" s="82">
        <f>IF(ISBLANK(AB258)," ",IF(AB258="0","0",LOOKUP(AB258,{0,1,2,3,"3.5",4,5},{0,0,0,1,"1.5",2,3})))</f>
        <v>1</v>
      </c>
      <c r="AE258" s="77">
        <f t="shared" si="37"/>
        <v>2.8333333333333335</v>
      </c>
      <c r="AF258" s="82" t="str">
        <f t="shared" si="38"/>
        <v>C</v>
      </c>
      <c r="AG258" s="85" t="str">
        <f t="shared" si="39"/>
        <v>Bellow Average Result</v>
      </c>
      <c r="AH258" s="15"/>
      <c r="AI258" s="33" t="str">
        <f>IF(F258="0","0",LOOKUP(F258,{0,1,2,3,"3.5",4,5},{"F","D","C","B","A-","A","A+"}))</f>
        <v>A-</v>
      </c>
      <c r="AJ258" s="33" t="str">
        <f>IF(H258="0","0",LOOKUP(H258,{0,1,2,3,"3.5",4,5},{"F","D","C","B","A-","A","A+"}))</f>
        <v>C</v>
      </c>
      <c r="AK258" s="33" t="str">
        <f>IF(L258="0","0",LOOKUP(L258,{0,1,2,3,"3.5",4,5},{"F","D","C","B","A-","A","A+"}))</f>
        <v>A-</v>
      </c>
      <c r="AL258" s="33" t="str">
        <f>IF(P258="0","0",LOOKUP(P258,{0,1,2,3,"3.5",4,5},{"F","D","C","B","A-","A","A+"}))</f>
        <v>D</v>
      </c>
      <c r="AM258" s="33" t="str">
        <f>IF(T258="0","0",LOOKUP(T258,{0,1,2,3,"3.5",4,5},{"F","D","C","B","A-","A","A+"}))</f>
        <v>B</v>
      </c>
      <c r="AN258" s="33" t="str">
        <f>IF(X258="0","0",LOOKUP(X258,{0,1,2,3,"3.5",4,5},{"F","D","C","B","A-","A","A+"}))</f>
        <v>B</v>
      </c>
      <c r="AO258" s="33" t="str">
        <f>IF(AB258="0","0",LOOKUP(AB258,{0,1,2,3,"3.5",4,5},{"F","D","C","B","A-","A","A+"}))</f>
        <v>B</v>
      </c>
      <c r="AP258" s="52">
        <f t="shared" si="30"/>
        <v>354</v>
      </c>
    </row>
    <row r="259" spans="1:42" ht="20.100000000000001" customHeight="1" x14ac:dyDescent="0.25">
      <c r="A259" s="86">
        <v>2267</v>
      </c>
      <c r="B259" s="87" t="s">
        <v>546</v>
      </c>
      <c r="C259" s="62">
        <v>32</v>
      </c>
      <c r="D259" s="62">
        <v>15</v>
      </c>
      <c r="E259" s="59">
        <f t="shared" si="31"/>
        <v>47</v>
      </c>
      <c r="F259" s="59">
        <f>IF(E259="0","0",LOOKUP(E259,{0,33,40,50,60,70,80},{0,1,2,3,"3.5",4,5}))</f>
        <v>2</v>
      </c>
      <c r="G259" s="59">
        <v>33</v>
      </c>
      <c r="H259" s="59">
        <f>IF(G259="0","0",LOOKUP(G259,{0,33,40,50,60,70,80},{0,1,2,3,"3.5",4,5}))</f>
        <v>1</v>
      </c>
      <c r="I259" s="59">
        <v>17</v>
      </c>
      <c r="J259" s="59">
        <v>11</v>
      </c>
      <c r="K259" s="59">
        <f t="shared" si="32"/>
        <v>28</v>
      </c>
      <c r="L259" s="59">
        <f>IF(K259="0","0",LOOKUP(K259,{0,25,30,37,45,52,60},{0,1,2,3,"3.5",4,5}))</f>
        <v>1</v>
      </c>
      <c r="M259" s="59">
        <v>19</v>
      </c>
      <c r="N259" s="59">
        <v>11</v>
      </c>
      <c r="O259" s="59">
        <f t="shared" si="33"/>
        <v>30</v>
      </c>
      <c r="P259" s="59">
        <f>IF(O259="0","0",LOOKUP(O259,{0,33,40,50,60,70,80},{0,1,2,3,"3.5",4,5}))</f>
        <v>0</v>
      </c>
      <c r="Q259" s="62">
        <v>44</v>
      </c>
      <c r="R259" s="62">
        <v>11</v>
      </c>
      <c r="S259" s="59">
        <f t="shared" si="34"/>
        <v>55</v>
      </c>
      <c r="T259" s="59">
        <f>IF(S259="0","0",LOOKUP(S259,{0,33,40,50,60,70,80},{0,1,2,3,"3.5",4,5}))</f>
        <v>3</v>
      </c>
      <c r="U259" s="62">
        <v>36</v>
      </c>
      <c r="V259" s="62">
        <v>18</v>
      </c>
      <c r="W259" s="59">
        <f t="shared" si="35"/>
        <v>54</v>
      </c>
      <c r="X259" s="59">
        <f>IF(W259="0","0",LOOKUP(W259,{0,33,40,50,60,70,80},{0,1,2,3,"3.5",4,5}))</f>
        <v>3</v>
      </c>
      <c r="Y259" s="62">
        <v>35</v>
      </c>
      <c r="Z259" s="62">
        <v>13</v>
      </c>
      <c r="AA259" s="59">
        <f t="shared" si="36"/>
        <v>48</v>
      </c>
      <c r="AB259" s="59" t="str">
        <f>IF(AA259="0","0",LOOKUP(AA259,{0,25,30,37,45,52,60},{0,1,2,3,"3.5",4,5}))</f>
        <v>3.5</v>
      </c>
      <c r="AC259" s="82" t="s">
        <v>79</v>
      </c>
      <c r="AD259" s="82" t="str">
        <f>IF(ISBLANK(AB259)," ",IF(AB259="0","0",LOOKUP(AB259,{0,1,2,3,"3.5",4,5},{0,0,0,1,"1.5",2,3})))</f>
        <v>1.5</v>
      </c>
      <c r="AE259" s="77">
        <f t="shared" si="37"/>
        <v>0</v>
      </c>
      <c r="AF259" s="82" t="str">
        <f t="shared" si="38"/>
        <v>F</v>
      </c>
      <c r="AG259" s="85" t="str">
        <f t="shared" si="39"/>
        <v>Fail</v>
      </c>
      <c r="AH259" s="15"/>
      <c r="AI259" s="33" t="str">
        <f>IF(F259="0","0",LOOKUP(F259,{0,1,2,3,"3.5",4,5},{"F","D","C","B","A-","A","A+"}))</f>
        <v>C</v>
      </c>
      <c r="AJ259" s="33" t="str">
        <f>IF(H259="0","0",LOOKUP(H259,{0,1,2,3,"3.5",4,5},{"F","D","C","B","A-","A","A+"}))</f>
        <v>D</v>
      </c>
      <c r="AK259" s="33" t="str">
        <f>IF(L259="0","0",LOOKUP(L259,{0,1,2,3,"3.5",4,5},{"F","D","C","B","A-","A","A+"}))</f>
        <v>D</v>
      </c>
      <c r="AL259" s="33" t="str">
        <f>IF(P259="0","0",LOOKUP(P259,{0,1,2,3,"3.5",4,5},{"F","D","C","B","A-","A","A+"}))</f>
        <v>F</v>
      </c>
      <c r="AM259" s="33" t="str">
        <f>IF(T259="0","0",LOOKUP(T259,{0,1,2,3,"3.5",4,5},{"F","D","C","B","A-","A","A+"}))</f>
        <v>B</v>
      </c>
      <c r="AN259" s="33" t="str">
        <f>IF(X259="0","0",LOOKUP(X259,{0,1,2,3,"3.5",4,5},{"F","D","C","B","A-","A","A+"}))</f>
        <v>B</v>
      </c>
      <c r="AO259" s="33" t="str">
        <f>IF(AB259="0","0",LOOKUP(AB259,{0,1,2,3,"3.5",4,5},{"F","D","C","B","A-","A","A+"}))</f>
        <v>A-</v>
      </c>
      <c r="AP259" s="52">
        <f t="shared" si="30"/>
        <v>295</v>
      </c>
    </row>
    <row r="260" spans="1:42" ht="20.100000000000001" customHeight="1" x14ac:dyDescent="0.25">
      <c r="A260" s="86">
        <v>2268</v>
      </c>
      <c r="B260" s="87" t="s">
        <v>547</v>
      </c>
      <c r="C260" s="62">
        <v>48</v>
      </c>
      <c r="D260" s="62">
        <v>25</v>
      </c>
      <c r="E260" s="59">
        <f t="shared" si="31"/>
        <v>73</v>
      </c>
      <c r="F260" s="59">
        <f>IF(E260="0","0",LOOKUP(E260,{0,33,40,50,60,70,80},{0,1,2,3,"3.5",4,5}))</f>
        <v>4</v>
      </c>
      <c r="G260" s="59">
        <v>68</v>
      </c>
      <c r="H260" s="59" t="str">
        <f>IF(G260="0","0",LOOKUP(G260,{0,33,40,50,60,70,80},{0,1,2,3,"3.5",4,5}))</f>
        <v>3.5</v>
      </c>
      <c r="I260" s="59">
        <v>36</v>
      </c>
      <c r="J260" s="59">
        <v>17</v>
      </c>
      <c r="K260" s="59">
        <f t="shared" si="32"/>
        <v>53</v>
      </c>
      <c r="L260" s="59">
        <f>IF(K260="0","0",LOOKUP(K260,{0,25,30,37,45,52,60},{0,1,2,3,"3.5",4,5}))</f>
        <v>4</v>
      </c>
      <c r="M260" s="59">
        <v>28</v>
      </c>
      <c r="N260" s="59">
        <v>18</v>
      </c>
      <c r="O260" s="59">
        <f t="shared" si="33"/>
        <v>46</v>
      </c>
      <c r="P260" s="59">
        <f>IF(O260="0","0",LOOKUP(O260,{0,33,40,50,60,70,80},{0,1,2,3,"3.5",4,5}))</f>
        <v>2</v>
      </c>
      <c r="Q260" s="62">
        <v>46</v>
      </c>
      <c r="R260" s="62">
        <v>22</v>
      </c>
      <c r="S260" s="59">
        <f t="shared" si="34"/>
        <v>68</v>
      </c>
      <c r="T260" s="59" t="str">
        <f>IF(S260="0","0",LOOKUP(S260,{0,33,40,50,60,70,80},{0,1,2,3,"3.5",4,5}))</f>
        <v>3.5</v>
      </c>
      <c r="U260" s="62">
        <v>47</v>
      </c>
      <c r="V260" s="62">
        <v>27</v>
      </c>
      <c r="W260" s="59">
        <f t="shared" si="35"/>
        <v>74</v>
      </c>
      <c r="X260" s="59">
        <f>IF(W260="0","0",LOOKUP(W260,{0,33,40,50,60,70,80},{0,1,2,3,"3.5",4,5}))</f>
        <v>4</v>
      </c>
      <c r="Y260" s="62">
        <v>24</v>
      </c>
      <c r="Z260" s="62">
        <v>19</v>
      </c>
      <c r="AA260" s="59">
        <f t="shared" si="36"/>
        <v>43</v>
      </c>
      <c r="AB260" s="59">
        <f>IF(AA260="0","0",LOOKUP(AA260,{0,25,30,37,45,52,60},{0,1,2,3,"3.5",4,5}))</f>
        <v>3</v>
      </c>
      <c r="AC260" s="82" t="s">
        <v>79</v>
      </c>
      <c r="AD260" s="82">
        <f>IF(ISBLANK(AB260)," ",IF(AB260="0","0",LOOKUP(AB260,{0,1,2,3,"3.5",4,5},{0,0,0,1,"1.5",2,3})))</f>
        <v>1</v>
      </c>
      <c r="AE260" s="77">
        <f t="shared" si="37"/>
        <v>3.6666666666666665</v>
      </c>
      <c r="AF260" s="82" t="str">
        <f t="shared" si="38"/>
        <v>A-</v>
      </c>
      <c r="AG260" s="85" t="str">
        <f t="shared" si="39"/>
        <v>Good Result</v>
      </c>
      <c r="AH260" s="15"/>
      <c r="AI260" s="33" t="str">
        <f>IF(F260="0","0",LOOKUP(F260,{0,1,2,3,"3.5",4,5},{"F","D","C","B","A-","A","A+"}))</f>
        <v>A</v>
      </c>
      <c r="AJ260" s="33" t="str">
        <f>IF(H260="0","0",LOOKUP(H260,{0,1,2,3,"3.5",4,5},{"F","D","C","B","A-","A","A+"}))</f>
        <v>A-</v>
      </c>
      <c r="AK260" s="33" t="str">
        <f>IF(L260="0","0",LOOKUP(L260,{0,1,2,3,"3.5",4,5},{"F","D","C","B","A-","A","A+"}))</f>
        <v>A</v>
      </c>
      <c r="AL260" s="33" t="str">
        <f>IF(P260="0","0",LOOKUP(P260,{0,1,2,3,"3.5",4,5},{"F","D","C","B","A-","A","A+"}))</f>
        <v>C</v>
      </c>
      <c r="AM260" s="33" t="str">
        <f>IF(T260="0","0",LOOKUP(T260,{0,1,2,3,"3.5",4,5},{"F","D","C","B","A-","A","A+"}))</f>
        <v>A-</v>
      </c>
      <c r="AN260" s="33" t="str">
        <f>IF(X260="0","0",LOOKUP(X260,{0,1,2,3,"3.5",4,5},{"F","D","C","B","A-","A","A+"}))</f>
        <v>A</v>
      </c>
      <c r="AO260" s="33" t="str">
        <f>IF(AB260="0","0",LOOKUP(AB260,{0,1,2,3,"3.5",4,5},{"F","D","C","B","A-","A","A+"}))</f>
        <v>B</v>
      </c>
      <c r="AP260" s="52">
        <f t="shared" si="30"/>
        <v>425</v>
      </c>
    </row>
    <row r="261" spans="1:42" ht="20.100000000000001" customHeight="1" x14ac:dyDescent="0.25">
      <c r="A261" s="86">
        <v>2269</v>
      </c>
      <c r="B261" s="87" t="s">
        <v>548</v>
      </c>
      <c r="C261" s="62">
        <v>25</v>
      </c>
      <c r="D261" s="62">
        <v>14</v>
      </c>
      <c r="E261" s="59">
        <f t="shared" si="31"/>
        <v>39</v>
      </c>
      <c r="F261" s="59">
        <f>IF(E261="0","0",LOOKUP(E261,{0,33,40,50,60,70,80},{0,1,2,3,"3.5",4,5}))</f>
        <v>1</v>
      </c>
      <c r="G261" s="59">
        <v>34</v>
      </c>
      <c r="H261" s="59">
        <f>IF(G261="0","0",LOOKUP(G261,{0,33,40,50,60,70,80},{0,1,2,3,"3.5",4,5}))</f>
        <v>1</v>
      </c>
      <c r="I261" s="59">
        <v>14</v>
      </c>
      <c r="J261" s="59">
        <v>7</v>
      </c>
      <c r="K261" s="59">
        <f t="shared" si="32"/>
        <v>0</v>
      </c>
      <c r="L261" s="59">
        <f>IF(K261="0","0",LOOKUP(K261,{0,25,30,37,45,52,60},{0,1,2,3,"3.5",4,5}))</f>
        <v>0</v>
      </c>
      <c r="M261" s="59">
        <v>14</v>
      </c>
      <c r="N261" s="59">
        <v>15</v>
      </c>
      <c r="O261" s="59">
        <f t="shared" si="33"/>
        <v>0</v>
      </c>
      <c r="P261" s="59">
        <f>IF(O261="0","0",LOOKUP(O261,{0,33,40,50,60,70,80},{0,1,2,3,"3.5",4,5}))</f>
        <v>0</v>
      </c>
      <c r="Q261" s="62">
        <v>0</v>
      </c>
      <c r="R261" s="62">
        <v>0</v>
      </c>
      <c r="S261" s="59">
        <f t="shared" si="34"/>
        <v>0</v>
      </c>
      <c r="T261" s="59">
        <f>IF(S261="0","0",LOOKUP(S261,{0,33,40,50,60,70,80},{0,1,2,3,"3.5",4,5}))</f>
        <v>0</v>
      </c>
      <c r="U261" s="62">
        <v>0</v>
      </c>
      <c r="V261" s="62">
        <v>0</v>
      </c>
      <c r="W261" s="59">
        <f t="shared" si="35"/>
        <v>0</v>
      </c>
      <c r="X261" s="59">
        <f>IF(W261="0","0",LOOKUP(W261,{0,33,40,50,60,70,80},{0,1,2,3,"3.5",4,5}))</f>
        <v>0</v>
      </c>
      <c r="Y261" s="62">
        <v>17</v>
      </c>
      <c r="Z261" s="62">
        <v>14</v>
      </c>
      <c r="AA261" s="59">
        <f t="shared" si="36"/>
        <v>31</v>
      </c>
      <c r="AB261" s="59">
        <f>IF(AA261="0","0",LOOKUP(AA261,{0,25,30,37,45,52,60},{0,1,2,3,"3.5",4,5}))</f>
        <v>2</v>
      </c>
      <c r="AC261" s="82" t="s">
        <v>79</v>
      </c>
      <c r="AD261" s="82">
        <f>IF(ISBLANK(AB261)," ",IF(AB261="0","0",LOOKUP(AB261,{0,1,2,3,"3.5",4,5},{0,0,0,1,"1.5",2,3})))</f>
        <v>0</v>
      </c>
      <c r="AE261" s="77">
        <f t="shared" si="37"/>
        <v>0</v>
      </c>
      <c r="AF261" s="82" t="str">
        <f t="shared" si="38"/>
        <v>F</v>
      </c>
      <c r="AG261" s="85" t="str">
        <f t="shared" si="39"/>
        <v>Fail</v>
      </c>
      <c r="AH261" s="15"/>
      <c r="AI261" s="33" t="str">
        <f>IF(F261="0","0",LOOKUP(F261,{0,1,2,3,"3.5",4,5},{"F","D","C","B","A-","A","A+"}))</f>
        <v>D</v>
      </c>
      <c r="AJ261" s="33" t="str">
        <f>IF(H261="0","0",LOOKUP(H261,{0,1,2,3,"3.5",4,5},{"F","D","C","B","A-","A","A+"}))</f>
        <v>D</v>
      </c>
      <c r="AK261" s="33" t="str">
        <f>IF(L261="0","0",LOOKUP(L261,{0,1,2,3,"3.5",4,5},{"F","D","C","B","A-","A","A+"}))</f>
        <v>F</v>
      </c>
      <c r="AL261" s="33" t="str">
        <f>IF(P261="0","0",LOOKUP(P261,{0,1,2,3,"3.5",4,5},{"F","D","C","B","A-","A","A+"}))</f>
        <v>F</v>
      </c>
      <c r="AM261" s="33" t="str">
        <f>IF(T261="0","0",LOOKUP(T261,{0,1,2,3,"3.5",4,5},{"F","D","C","B","A-","A","A+"}))</f>
        <v>F</v>
      </c>
      <c r="AN261" s="33" t="str">
        <f>IF(X261="0","0",LOOKUP(X261,{0,1,2,3,"3.5",4,5},{"F","D","C","B","A-","A","A+"}))</f>
        <v>F</v>
      </c>
      <c r="AO261" s="33" t="str">
        <f>IF(AB261="0","0",LOOKUP(AB261,{0,1,2,3,"3.5",4,5},{"F","D","C","B","A-","A","A+"}))</f>
        <v>C</v>
      </c>
      <c r="AP261" s="52">
        <f t="shared" ref="AP261:AP305" si="40" xml:space="preserve"> SUM(E261+G261+K261+O261+S261+W261+AA261)</f>
        <v>104</v>
      </c>
    </row>
    <row r="262" spans="1:42" ht="20.100000000000001" customHeight="1" x14ac:dyDescent="0.25">
      <c r="A262" s="86">
        <v>2270</v>
      </c>
      <c r="B262" s="87" t="s">
        <v>549</v>
      </c>
      <c r="C262" s="62">
        <v>44</v>
      </c>
      <c r="D262" s="62">
        <v>25</v>
      </c>
      <c r="E262" s="59">
        <f t="shared" ref="E262:E305" si="41">IF(OR((C262&lt;19),(D262&lt;9)),0,SUM(C262:D262))</f>
        <v>69</v>
      </c>
      <c r="F262" s="59" t="str">
        <f>IF(E262="0","0",LOOKUP(E262,{0,33,40,50,60,70,80},{0,1,2,3,"3.5",4,5}))</f>
        <v>3.5</v>
      </c>
      <c r="G262" s="59">
        <v>56</v>
      </c>
      <c r="H262" s="59">
        <f>IF(G262="0","0",LOOKUP(G262,{0,33,40,50,60,70,80},{0,1,2,3,"3.5",4,5}))</f>
        <v>3</v>
      </c>
      <c r="I262" s="59">
        <v>24</v>
      </c>
      <c r="J262" s="59">
        <v>18</v>
      </c>
      <c r="K262" s="59">
        <f t="shared" ref="K262:K305" si="42">IF(OR((I262&lt;13),(J262&lt;8)),0,SUM(I262:J262))</f>
        <v>42</v>
      </c>
      <c r="L262" s="59">
        <f>IF(K262="0","0",LOOKUP(K262,{0,25,30,37,45,52,60},{0,1,2,3,"3.5",4,5}))</f>
        <v>3</v>
      </c>
      <c r="M262" s="59">
        <v>21</v>
      </c>
      <c r="N262" s="59">
        <v>20</v>
      </c>
      <c r="O262" s="59">
        <f t="shared" ref="O262:O325" si="43">IF(OR((M262&lt;19),(N262&lt;9)),0,SUM(M262:N262))</f>
        <v>41</v>
      </c>
      <c r="P262" s="59">
        <f>IF(O262="0","0",LOOKUP(O262,{0,33,40,50,60,70,80},{0,1,2,3,"3.5",4,5}))</f>
        <v>2</v>
      </c>
      <c r="Q262" s="62">
        <v>41</v>
      </c>
      <c r="R262" s="62">
        <v>25</v>
      </c>
      <c r="S262" s="59">
        <f t="shared" ref="S262:S305" si="44">IF(OR((Q262&lt;19),(R262&lt;9)),0,SUM(Q262:R262))</f>
        <v>66</v>
      </c>
      <c r="T262" s="59" t="str">
        <f>IF(S262="0","0",LOOKUP(S262,{0,33,40,50,60,70,80},{0,1,2,3,"3.5",4,5}))</f>
        <v>3.5</v>
      </c>
      <c r="U262" s="62">
        <v>38</v>
      </c>
      <c r="V262" s="62">
        <v>24</v>
      </c>
      <c r="W262" s="59">
        <f t="shared" ref="W262:W305" si="45">IF(OR((U262&lt;19),(V262&lt;9)),0,SUM(U262:V262))</f>
        <v>62</v>
      </c>
      <c r="X262" s="59" t="str">
        <f>IF(W262="0","0",LOOKUP(W262,{0,33,40,50,60,70,80},{0,1,2,3,"3.5",4,5}))</f>
        <v>3.5</v>
      </c>
      <c r="Y262" s="62">
        <v>21</v>
      </c>
      <c r="Z262" s="62">
        <v>18</v>
      </c>
      <c r="AA262" s="59">
        <f t="shared" ref="AA262:AA325" si="46">IF(OR((Y262&lt;13),(Z262&lt;8)),0,SUM(Y262:Z262))</f>
        <v>39</v>
      </c>
      <c r="AB262" s="59">
        <f>IF(AA262="0","0",LOOKUP(AA262,{0,25,30,37,45,52,60},{0,1,2,3,"3.5",4,5}))</f>
        <v>3</v>
      </c>
      <c r="AC262" s="82" t="s">
        <v>79</v>
      </c>
      <c r="AD262" s="82">
        <f>IF(ISBLANK(AB262)," ",IF(AB262="0","0",LOOKUP(AB262,{0,1,2,3,"3.5",4,5},{0,0,0,1,"1.5",2,3})))</f>
        <v>1</v>
      </c>
      <c r="AE262" s="77">
        <f t="shared" ref="AE262:AE325" si="47">IF(OR((F262=0),(H262=0),(L262=0),(P262=0),(T262=0),(X262=0)),0,SUM(F262+H262+L262+P262+T262+X262+AD262)/6)</f>
        <v>3.25</v>
      </c>
      <c r="AF262" s="82" t="str">
        <f t="shared" ref="AF262:AF325" si="48">IF(AE262&gt;=5,"A+",IF(AE262&gt;=4,"A",IF(AE262&gt;=3.5,"A-",IF(AE262&gt;=3,"B",IF(AE262&gt;=2,"C",IF(AE262&gt;=1,"D","F"))))))</f>
        <v>B</v>
      </c>
      <c r="AG262" s="85" t="str">
        <f t="shared" ref="AG262:AG325" si="49">IF(AF262="A+","Excellent Result",IF(AF262="A","Very Good Result",IF(AF262="A-","Good Result",IF(AF262="B","Average Result",IF(AF262="C","Bellow Average Result",IF(AF262="D","Not So Good Result","Fail"))))))</f>
        <v>Average Result</v>
      </c>
      <c r="AH262" s="15"/>
      <c r="AI262" s="33" t="str">
        <f>IF(F262="0","0",LOOKUP(F262,{0,1,2,3,"3.5",4,5},{"F","D","C","B","A-","A","A+"}))</f>
        <v>A-</v>
      </c>
      <c r="AJ262" s="33" t="str">
        <f>IF(H262="0","0",LOOKUP(H262,{0,1,2,3,"3.5",4,5},{"F","D","C","B","A-","A","A+"}))</f>
        <v>B</v>
      </c>
      <c r="AK262" s="33" t="str">
        <f>IF(L262="0","0",LOOKUP(L262,{0,1,2,3,"3.5",4,5},{"F","D","C","B","A-","A","A+"}))</f>
        <v>B</v>
      </c>
      <c r="AL262" s="33" t="str">
        <f>IF(P262="0","0",LOOKUP(P262,{0,1,2,3,"3.5",4,5},{"F","D","C","B","A-","A","A+"}))</f>
        <v>C</v>
      </c>
      <c r="AM262" s="33" t="str">
        <f>IF(T262="0","0",LOOKUP(T262,{0,1,2,3,"3.5",4,5},{"F","D","C","B","A-","A","A+"}))</f>
        <v>A-</v>
      </c>
      <c r="AN262" s="33" t="str">
        <f>IF(X262="0","0",LOOKUP(X262,{0,1,2,3,"3.5",4,5},{"F","D","C","B","A-","A","A+"}))</f>
        <v>A-</v>
      </c>
      <c r="AO262" s="33" t="str">
        <f>IF(AB262="0","0",LOOKUP(AB262,{0,1,2,3,"3.5",4,5},{"F","D","C","B","A-","A","A+"}))</f>
        <v>B</v>
      </c>
      <c r="AP262" s="52">
        <f t="shared" si="40"/>
        <v>375</v>
      </c>
    </row>
    <row r="263" spans="1:42" ht="20.100000000000001" customHeight="1" x14ac:dyDescent="0.25">
      <c r="A263" s="86">
        <v>2271</v>
      </c>
      <c r="B263" s="87" t="s">
        <v>550</v>
      </c>
      <c r="C263" s="62">
        <v>30</v>
      </c>
      <c r="D263" s="62">
        <v>16</v>
      </c>
      <c r="E263" s="59">
        <f t="shared" si="41"/>
        <v>46</v>
      </c>
      <c r="F263" s="59">
        <f>IF(E263="0","0",LOOKUP(E263,{0,33,40,50,60,70,80},{0,1,2,3,"3.5",4,5}))</f>
        <v>2</v>
      </c>
      <c r="G263" s="59">
        <v>47</v>
      </c>
      <c r="H263" s="59">
        <f>IF(G263="0","0",LOOKUP(G263,{0,33,40,50,60,70,80},{0,1,2,3,"3.5",4,5}))</f>
        <v>2</v>
      </c>
      <c r="I263" s="59">
        <v>17</v>
      </c>
      <c r="J263" s="59">
        <v>17</v>
      </c>
      <c r="K263" s="59">
        <f t="shared" si="42"/>
        <v>34</v>
      </c>
      <c r="L263" s="59">
        <f>IF(K263="0","0",LOOKUP(K263,{0,25,30,37,45,52,60},{0,1,2,3,"3.5",4,5}))</f>
        <v>2</v>
      </c>
      <c r="M263" s="59">
        <v>4</v>
      </c>
      <c r="N263" s="59">
        <v>7</v>
      </c>
      <c r="O263" s="59">
        <f t="shared" si="43"/>
        <v>0</v>
      </c>
      <c r="P263" s="59">
        <f>IF(O263="0","0",LOOKUP(O263,{0,33,40,50,60,70,80},{0,1,2,3,"3.5",4,5}))</f>
        <v>0</v>
      </c>
      <c r="Q263" s="62">
        <v>24</v>
      </c>
      <c r="R263" s="62">
        <v>8</v>
      </c>
      <c r="S263" s="59">
        <f t="shared" si="44"/>
        <v>0</v>
      </c>
      <c r="T263" s="59">
        <f>IF(S263="0","0",LOOKUP(S263,{0,33,40,50,60,70,80},{0,1,2,3,"3.5",4,5}))</f>
        <v>0</v>
      </c>
      <c r="U263" s="62">
        <v>0</v>
      </c>
      <c r="V263" s="62">
        <v>0</v>
      </c>
      <c r="W263" s="59">
        <f t="shared" si="45"/>
        <v>0</v>
      </c>
      <c r="X263" s="59">
        <f>IF(W263="0","0",LOOKUP(W263,{0,33,40,50,60,70,80},{0,1,2,3,"3.5",4,5}))</f>
        <v>0</v>
      </c>
      <c r="Y263" s="62">
        <v>0</v>
      </c>
      <c r="Z263" s="62">
        <v>0</v>
      </c>
      <c r="AA263" s="59">
        <f t="shared" si="46"/>
        <v>0</v>
      </c>
      <c r="AB263" s="59">
        <f>IF(AA263="0","0",LOOKUP(AA263,{0,25,30,37,45,52,60},{0,1,2,3,"3.5",4,5}))</f>
        <v>0</v>
      </c>
      <c r="AC263" s="82" t="s">
        <v>79</v>
      </c>
      <c r="AD263" s="82">
        <f>IF(ISBLANK(AB263)," ",IF(AB263="0","0",LOOKUP(AB263,{0,1,2,3,"3.5",4,5},{0,0,0,1,"1.5",2,3})))</f>
        <v>0</v>
      </c>
      <c r="AE263" s="77">
        <f t="shared" si="47"/>
        <v>0</v>
      </c>
      <c r="AF263" s="82" t="str">
        <f t="shared" si="48"/>
        <v>F</v>
      </c>
      <c r="AG263" s="85" t="str">
        <f t="shared" si="49"/>
        <v>Fail</v>
      </c>
      <c r="AH263" s="15"/>
      <c r="AI263" s="33" t="str">
        <f>IF(F263="0","0",LOOKUP(F263,{0,1,2,3,"3.5",4,5},{"F","D","C","B","A-","A","A+"}))</f>
        <v>C</v>
      </c>
      <c r="AJ263" s="33" t="str">
        <f>IF(H263="0","0",LOOKUP(H263,{0,1,2,3,"3.5",4,5},{"F","D","C","B","A-","A","A+"}))</f>
        <v>C</v>
      </c>
      <c r="AK263" s="33" t="str">
        <f>IF(L263="0","0",LOOKUP(L263,{0,1,2,3,"3.5",4,5},{"F","D","C","B","A-","A","A+"}))</f>
        <v>C</v>
      </c>
      <c r="AL263" s="33" t="str">
        <f>IF(P263="0","0",LOOKUP(P263,{0,1,2,3,"3.5",4,5},{"F","D","C","B","A-","A","A+"}))</f>
        <v>F</v>
      </c>
      <c r="AM263" s="33" t="str">
        <f>IF(T263="0","0",LOOKUP(T263,{0,1,2,3,"3.5",4,5},{"F","D","C","B","A-","A","A+"}))</f>
        <v>F</v>
      </c>
      <c r="AN263" s="33" t="str">
        <f>IF(X263="0","0",LOOKUP(X263,{0,1,2,3,"3.5",4,5},{"F","D","C","B","A-","A","A+"}))</f>
        <v>F</v>
      </c>
      <c r="AO263" s="33" t="str">
        <f>IF(AB263="0","0",LOOKUP(AB263,{0,1,2,3,"3.5",4,5},{"F","D","C","B","A-","A","A+"}))</f>
        <v>F</v>
      </c>
      <c r="AP263" s="52">
        <f t="shared" si="40"/>
        <v>127</v>
      </c>
    </row>
    <row r="264" spans="1:42" ht="20.100000000000001" customHeight="1" x14ac:dyDescent="0.25">
      <c r="A264" s="86">
        <v>2273</v>
      </c>
      <c r="B264" s="87" t="s">
        <v>551</v>
      </c>
      <c r="C264" s="62">
        <v>0</v>
      </c>
      <c r="D264" s="62">
        <v>0</v>
      </c>
      <c r="E264" s="59">
        <f t="shared" si="41"/>
        <v>0</v>
      </c>
      <c r="F264" s="59">
        <f>IF(E264="0","0",LOOKUP(E264,{0,33,40,50,60,70,80},{0,1,2,3,"3.5",4,5}))</f>
        <v>0</v>
      </c>
      <c r="G264" s="59"/>
      <c r="H264" s="59">
        <f>IF(G264="0","0",LOOKUP(G264,{0,33,40,50,60,70,80},{0,1,2,3,"3.5",4,5}))</f>
        <v>0</v>
      </c>
      <c r="I264" s="67"/>
      <c r="J264" s="67"/>
      <c r="K264" s="59">
        <f t="shared" si="42"/>
        <v>0</v>
      </c>
      <c r="L264" s="59">
        <f>IF(K264="0","0",LOOKUP(K264,{0,25,30,37,45,52,60},{0,1,2,3,"3.5",4,5}))</f>
        <v>0</v>
      </c>
      <c r="M264" s="67"/>
      <c r="N264" s="67"/>
      <c r="O264" s="59">
        <f t="shared" si="43"/>
        <v>0</v>
      </c>
      <c r="P264" s="59">
        <f>IF(O264="0","0",LOOKUP(O264,{0,33,40,50,60,70,80},{0,1,2,3,"3.5",4,5}))</f>
        <v>0</v>
      </c>
      <c r="Q264" s="62">
        <v>0</v>
      </c>
      <c r="R264" s="62">
        <v>0</v>
      </c>
      <c r="S264" s="59">
        <f t="shared" si="44"/>
        <v>0</v>
      </c>
      <c r="T264" s="59">
        <f>IF(S264="0","0",LOOKUP(S264,{0,33,40,50,60,70,80},{0,1,2,3,"3.5",4,5}))</f>
        <v>0</v>
      </c>
      <c r="U264" s="62">
        <v>0</v>
      </c>
      <c r="V264" s="62">
        <v>0</v>
      </c>
      <c r="W264" s="59">
        <f t="shared" si="45"/>
        <v>0</v>
      </c>
      <c r="X264" s="59">
        <f>IF(W264="0","0",LOOKUP(W264,{0,33,40,50,60,70,80},{0,1,2,3,"3.5",4,5}))</f>
        <v>0</v>
      </c>
      <c r="Y264" s="62">
        <v>0</v>
      </c>
      <c r="Z264" s="62">
        <v>0</v>
      </c>
      <c r="AA264" s="59">
        <f t="shared" si="46"/>
        <v>0</v>
      </c>
      <c r="AB264" s="59">
        <f>IF(AA264="0","0",LOOKUP(AA264,{0,25,30,37,45,52,60},{0,1,2,3,"3.5",4,5}))</f>
        <v>0</v>
      </c>
      <c r="AC264" s="82" t="s">
        <v>79</v>
      </c>
      <c r="AD264" s="82">
        <f>IF(ISBLANK(AB264)," ",IF(AB264="0","0",LOOKUP(AB264,{0,1,2,3,"3.5",4,5},{0,0,0,1,"1.5",2,3})))</f>
        <v>0</v>
      </c>
      <c r="AE264" s="77">
        <f t="shared" si="47"/>
        <v>0</v>
      </c>
      <c r="AF264" s="82" t="str">
        <f t="shared" si="48"/>
        <v>F</v>
      </c>
      <c r="AG264" s="85" t="str">
        <f t="shared" si="49"/>
        <v>Fail</v>
      </c>
      <c r="AH264" s="15"/>
      <c r="AI264" s="33" t="str">
        <f>IF(F264="0","0",LOOKUP(F264,{0,1,2,3,"3.5",4,5},{"F","D","C","B","A-","A","A+"}))</f>
        <v>F</v>
      </c>
      <c r="AJ264" s="33" t="str">
        <f>IF(H264="0","0",LOOKUP(H264,{0,1,2,3,"3.5",4,5},{"F","D","C","B","A-","A","A+"}))</f>
        <v>F</v>
      </c>
      <c r="AK264" s="33" t="str">
        <f>IF(L264="0","0",LOOKUP(L264,{0,1,2,3,"3.5",4,5},{"F","D","C","B","A-","A","A+"}))</f>
        <v>F</v>
      </c>
      <c r="AL264" s="33" t="str">
        <f>IF(P264="0","0",LOOKUP(P264,{0,1,2,3,"3.5",4,5},{"F","D","C","B","A-","A","A+"}))</f>
        <v>F</v>
      </c>
      <c r="AM264" s="33" t="str">
        <f>IF(T264="0","0",LOOKUP(T264,{0,1,2,3,"3.5",4,5},{"F","D","C","B","A-","A","A+"}))</f>
        <v>F</v>
      </c>
      <c r="AN264" s="33" t="str">
        <f>IF(X264="0","0",LOOKUP(X264,{0,1,2,3,"3.5",4,5},{"F","D","C","B","A-","A","A+"}))</f>
        <v>F</v>
      </c>
      <c r="AO264" s="33" t="str">
        <f>IF(AB264="0","0",LOOKUP(AB264,{0,1,2,3,"3.5",4,5},{"F","D","C","B","A-","A","A+"}))</f>
        <v>F</v>
      </c>
      <c r="AP264" s="52">
        <f t="shared" si="40"/>
        <v>0</v>
      </c>
    </row>
    <row r="265" spans="1:42" ht="20.100000000000001" customHeight="1" x14ac:dyDescent="0.25">
      <c r="A265" s="86">
        <v>2274</v>
      </c>
      <c r="B265" s="87" t="s">
        <v>552</v>
      </c>
      <c r="C265" s="62">
        <v>46</v>
      </c>
      <c r="D265" s="62">
        <v>24</v>
      </c>
      <c r="E265" s="59">
        <f t="shared" si="41"/>
        <v>70</v>
      </c>
      <c r="F265" s="59">
        <f>IF(E265="0","0",LOOKUP(E265,{0,33,40,50,60,70,80},{0,1,2,3,"3.5",4,5}))</f>
        <v>4</v>
      </c>
      <c r="G265" s="59">
        <v>54</v>
      </c>
      <c r="H265" s="59">
        <f>IF(G265="0","0",LOOKUP(G265,{0,33,40,50,60,70,80},{0,1,2,3,"3.5",4,5}))</f>
        <v>3</v>
      </c>
      <c r="I265" s="59">
        <v>33</v>
      </c>
      <c r="J265" s="59">
        <v>16</v>
      </c>
      <c r="K265" s="59">
        <f t="shared" si="42"/>
        <v>49</v>
      </c>
      <c r="L265" s="59" t="str">
        <f>IF(K265="0","0",LOOKUP(K265,{0,25,30,37,45,52,60},{0,1,2,3,"3.5",4,5}))</f>
        <v>3.5</v>
      </c>
      <c r="M265" s="59">
        <v>24</v>
      </c>
      <c r="N265" s="59">
        <v>20</v>
      </c>
      <c r="O265" s="59">
        <f t="shared" si="43"/>
        <v>44</v>
      </c>
      <c r="P265" s="59">
        <f>IF(O265="0","0",LOOKUP(O265,{0,33,40,50,60,70,80},{0,1,2,3,"3.5",4,5}))</f>
        <v>2</v>
      </c>
      <c r="Q265" s="62">
        <v>43</v>
      </c>
      <c r="R265" s="62">
        <v>26</v>
      </c>
      <c r="S265" s="59">
        <f t="shared" si="44"/>
        <v>69</v>
      </c>
      <c r="T265" s="59" t="str">
        <f>IF(S265="0","0",LOOKUP(S265,{0,33,40,50,60,70,80},{0,1,2,3,"3.5",4,5}))</f>
        <v>3.5</v>
      </c>
      <c r="U265" s="62">
        <v>48</v>
      </c>
      <c r="V265" s="62">
        <v>23</v>
      </c>
      <c r="W265" s="59">
        <f t="shared" si="45"/>
        <v>71</v>
      </c>
      <c r="X265" s="59">
        <f>IF(W265="0","0",LOOKUP(W265,{0,33,40,50,60,70,80},{0,1,2,3,"3.5",4,5}))</f>
        <v>4</v>
      </c>
      <c r="Y265" s="62">
        <v>39</v>
      </c>
      <c r="Z265" s="62">
        <v>19</v>
      </c>
      <c r="AA265" s="59">
        <f t="shared" si="46"/>
        <v>58</v>
      </c>
      <c r="AB265" s="59">
        <f>IF(AA265="0","0",LOOKUP(AA265,{0,25,30,37,45,52,60},{0,1,2,3,"3.5",4,5}))</f>
        <v>4</v>
      </c>
      <c r="AC265" s="82" t="s">
        <v>79</v>
      </c>
      <c r="AD265" s="82">
        <f>IF(ISBLANK(AB265)," ",IF(AB265="0","0",LOOKUP(AB265,{0,1,2,3,"3.5",4,5},{0,0,0,1,"1.5",2,3})))</f>
        <v>2</v>
      </c>
      <c r="AE265" s="77">
        <f t="shared" si="47"/>
        <v>3.6666666666666665</v>
      </c>
      <c r="AF265" s="82" t="str">
        <f t="shared" si="48"/>
        <v>A-</v>
      </c>
      <c r="AG265" s="85" t="str">
        <f t="shared" si="49"/>
        <v>Good Result</v>
      </c>
      <c r="AH265" s="15"/>
      <c r="AI265" s="33" t="str">
        <f>IF(F265="0","0",LOOKUP(F265,{0,1,2,3,"3.5",4,5},{"F","D","C","B","A-","A","A+"}))</f>
        <v>A</v>
      </c>
      <c r="AJ265" s="33" t="str">
        <f>IF(H265="0","0",LOOKUP(H265,{0,1,2,3,"3.5",4,5},{"F","D","C","B","A-","A","A+"}))</f>
        <v>B</v>
      </c>
      <c r="AK265" s="33" t="str">
        <f>IF(L265="0","0",LOOKUP(L265,{0,1,2,3,"3.5",4,5},{"F","D","C","B","A-","A","A+"}))</f>
        <v>A-</v>
      </c>
      <c r="AL265" s="33" t="str">
        <f>IF(P265="0","0",LOOKUP(P265,{0,1,2,3,"3.5",4,5},{"F","D","C","B","A-","A","A+"}))</f>
        <v>C</v>
      </c>
      <c r="AM265" s="33" t="str">
        <f>IF(T265="0","0",LOOKUP(T265,{0,1,2,3,"3.5",4,5},{"F","D","C","B","A-","A","A+"}))</f>
        <v>A-</v>
      </c>
      <c r="AN265" s="33" t="str">
        <f>IF(X265="0","0",LOOKUP(X265,{0,1,2,3,"3.5",4,5},{"F","D","C","B","A-","A","A+"}))</f>
        <v>A</v>
      </c>
      <c r="AO265" s="33" t="str">
        <f>IF(AB265="0","0",LOOKUP(AB265,{0,1,2,3,"3.5",4,5},{"F","D","C","B","A-","A","A+"}))</f>
        <v>A</v>
      </c>
      <c r="AP265" s="52">
        <f t="shared" si="40"/>
        <v>415</v>
      </c>
    </row>
    <row r="266" spans="1:42" ht="20.100000000000001" customHeight="1" x14ac:dyDescent="0.25">
      <c r="A266" s="86">
        <v>2275</v>
      </c>
      <c r="B266" s="87" t="s">
        <v>553</v>
      </c>
      <c r="C266" s="62">
        <v>38</v>
      </c>
      <c r="D266" s="62">
        <v>20</v>
      </c>
      <c r="E266" s="59">
        <f t="shared" si="41"/>
        <v>58</v>
      </c>
      <c r="F266" s="59">
        <f>IF(E266="0","0",LOOKUP(E266,{0,33,40,50,60,70,80},{0,1,2,3,"3.5",4,5}))</f>
        <v>3</v>
      </c>
      <c r="G266" s="59">
        <v>50</v>
      </c>
      <c r="H266" s="59">
        <f>IF(G266="0","0",LOOKUP(G266,{0,33,40,50,60,70,80},{0,1,2,3,"3.5",4,5}))</f>
        <v>3</v>
      </c>
      <c r="I266" s="59">
        <v>21</v>
      </c>
      <c r="J266" s="59">
        <v>18</v>
      </c>
      <c r="K266" s="59">
        <f t="shared" si="42"/>
        <v>39</v>
      </c>
      <c r="L266" s="59">
        <f>IF(K266="0","0",LOOKUP(K266,{0,25,30,37,45,52,60},{0,1,2,3,"3.5",4,5}))</f>
        <v>3</v>
      </c>
      <c r="M266" s="59">
        <v>13</v>
      </c>
      <c r="N266" s="59">
        <v>15</v>
      </c>
      <c r="O266" s="59">
        <f t="shared" si="43"/>
        <v>0</v>
      </c>
      <c r="P266" s="59">
        <f>IF(O266="0","0",LOOKUP(O266,{0,33,40,50,60,70,80},{0,1,2,3,"3.5",4,5}))</f>
        <v>0</v>
      </c>
      <c r="Q266" s="62">
        <v>38</v>
      </c>
      <c r="R266" s="62">
        <v>23</v>
      </c>
      <c r="S266" s="59">
        <f t="shared" si="44"/>
        <v>61</v>
      </c>
      <c r="T266" s="59" t="str">
        <f>IF(S266="0","0",LOOKUP(S266,{0,33,40,50,60,70,80},{0,1,2,3,"3.5",4,5}))</f>
        <v>3.5</v>
      </c>
      <c r="U266" s="62">
        <v>20</v>
      </c>
      <c r="V266" s="62">
        <v>13</v>
      </c>
      <c r="W266" s="59">
        <f t="shared" si="45"/>
        <v>33</v>
      </c>
      <c r="X266" s="59">
        <f>IF(W266="0","0",LOOKUP(W266,{0,33,40,50,60,70,80},{0,1,2,3,"3.5",4,5}))</f>
        <v>1</v>
      </c>
      <c r="Y266" s="62">
        <v>12</v>
      </c>
      <c r="Z266" s="62">
        <v>15</v>
      </c>
      <c r="AA266" s="59">
        <f t="shared" si="46"/>
        <v>0</v>
      </c>
      <c r="AB266" s="59">
        <f>IF(AA266="0","0",LOOKUP(AA266,{0,25,30,37,45,52,60},{0,1,2,3,"3.5",4,5}))</f>
        <v>0</v>
      </c>
      <c r="AC266" s="82" t="s">
        <v>79</v>
      </c>
      <c r="AD266" s="82">
        <f>IF(ISBLANK(AB266)," ",IF(AB266="0","0",LOOKUP(AB266,{0,1,2,3,"3.5",4,5},{0,0,0,1,"1.5",2,3})))</f>
        <v>0</v>
      </c>
      <c r="AE266" s="77">
        <f t="shared" si="47"/>
        <v>0</v>
      </c>
      <c r="AF266" s="82" t="str">
        <f t="shared" si="48"/>
        <v>F</v>
      </c>
      <c r="AG266" s="85" t="str">
        <f t="shared" si="49"/>
        <v>Fail</v>
      </c>
      <c r="AH266" s="15"/>
      <c r="AI266" s="33" t="str">
        <f>IF(F266="0","0",LOOKUP(F266,{0,1,2,3,"3.5",4,5},{"F","D","C","B","A-","A","A+"}))</f>
        <v>B</v>
      </c>
      <c r="AJ266" s="33" t="str">
        <f>IF(H266="0","0",LOOKUP(H266,{0,1,2,3,"3.5",4,5},{"F","D","C","B","A-","A","A+"}))</f>
        <v>B</v>
      </c>
      <c r="AK266" s="33" t="str">
        <f>IF(L266="0","0",LOOKUP(L266,{0,1,2,3,"3.5",4,5},{"F","D","C","B","A-","A","A+"}))</f>
        <v>B</v>
      </c>
      <c r="AL266" s="33" t="str">
        <f>IF(P266="0","0",LOOKUP(P266,{0,1,2,3,"3.5",4,5},{"F","D","C","B","A-","A","A+"}))</f>
        <v>F</v>
      </c>
      <c r="AM266" s="33" t="str">
        <f>IF(T266="0","0",LOOKUP(T266,{0,1,2,3,"3.5",4,5},{"F","D","C","B","A-","A","A+"}))</f>
        <v>A-</v>
      </c>
      <c r="AN266" s="33" t="str">
        <f>IF(X266="0","0",LOOKUP(X266,{0,1,2,3,"3.5",4,5},{"F","D","C","B","A-","A","A+"}))</f>
        <v>D</v>
      </c>
      <c r="AO266" s="33" t="str">
        <f>IF(AB266="0","0",LOOKUP(AB266,{0,1,2,3,"3.5",4,5},{"F","D","C","B","A-","A","A+"}))</f>
        <v>F</v>
      </c>
      <c r="AP266" s="52">
        <f t="shared" si="40"/>
        <v>241</v>
      </c>
    </row>
    <row r="267" spans="1:42" ht="20.100000000000001" customHeight="1" x14ac:dyDescent="0.25">
      <c r="A267" s="86">
        <v>2276</v>
      </c>
      <c r="B267" s="87" t="s">
        <v>554</v>
      </c>
      <c r="C267" s="62">
        <v>42</v>
      </c>
      <c r="D267" s="62">
        <v>25</v>
      </c>
      <c r="E267" s="59">
        <f t="shared" si="41"/>
        <v>67</v>
      </c>
      <c r="F267" s="59" t="str">
        <f>IF(E267="0","0",LOOKUP(E267,{0,33,40,50,60,70,80},{0,1,2,3,"3.5",4,5}))</f>
        <v>3.5</v>
      </c>
      <c r="G267" s="59">
        <v>61</v>
      </c>
      <c r="H267" s="59" t="str">
        <f>IF(G267="0","0",LOOKUP(G267,{0,33,40,50,60,70,80},{0,1,2,3,"3.5",4,5}))</f>
        <v>3.5</v>
      </c>
      <c r="I267" s="59">
        <v>36</v>
      </c>
      <c r="J267" s="59">
        <v>21</v>
      </c>
      <c r="K267" s="59">
        <f t="shared" si="42"/>
        <v>57</v>
      </c>
      <c r="L267" s="59">
        <f>IF(K267="0","0",LOOKUP(K267,{0,25,30,37,45,52,60},{0,1,2,3,"3.5",4,5}))</f>
        <v>4</v>
      </c>
      <c r="M267" s="59">
        <v>21</v>
      </c>
      <c r="N267" s="59">
        <v>19</v>
      </c>
      <c r="O267" s="59">
        <f t="shared" si="43"/>
        <v>40</v>
      </c>
      <c r="P267" s="59">
        <f>IF(O267="0","0",LOOKUP(O267,{0,33,40,50,60,70,80},{0,1,2,3,"3.5",4,5}))</f>
        <v>2</v>
      </c>
      <c r="Q267" s="62">
        <v>46</v>
      </c>
      <c r="R267" s="62">
        <v>23</v>
      </c>
      <c r="S267" s="59">
        <f t="shared" si="44"/>
        <v>69</v>
      </c>
      <c r="T267" s="59" t="str">
        <f>IF(S267="0","0",LOOKUP(S267,{0,33,40,50,60,70,80},{0,1,2,3,"3.5",4,5}))</f>
        <v>3.5</v>
      </c>
      <c r="U267" s="62">
        <v>48</v>
      </c>
      <c r="V267" s="62">
        <v>26</v>
      </c>
      <c r="W267" s="59">
        <f t="shared" si="45"/>
        <v>74</v>
      </c>
      <c r="X267" s="59">
        <f>IF(W267="0","0",LOOKUP(W267,{0,33,40,50,60,70,80},{0,1,2,3,"3.5",4,5}))</f>
        <v>4</v>
      </c>
      <c r="Y267" s="62">
        <v>30</v>
      </c>
      <c r="Z267" s="62">
        <v>18</v>
      </c>
      <c r="AA267" s="59">
        <f t="shared" si="46"/>
        <v>48</v>
      </c>
      <c r="AB267" s="59" t="str">
        <f>IF(AA267="0","0",LOOKUP(AA267,{0,25,30,37,45,52,60},{0,1,2,3,"3.5",4,5}))</f>
        <v>3.5</v>
      </c>
      <c r="AC267" s="82" t="s">
        <v>79</v>
      </c>
      <c r="AD267" s="82" t="str">
        <f>IF(ISBLANK(AB267)," ",IF(AB267="0","0",LOOKUP(AB267,{0,1,2,3,"3.5",4,5},{0,0,0,1,"1.5",2,3})))</f>
        <v>1.5</v>
      </c>
      <c r="AE267" s="77">
        <f t="shared" si="47"/>
        <v>3.6666666666666665</v>
      </c>
      <c r="AF267" s="82" t="str">
        <f t="shared" si="48"/>
        <v>A-</v>
      </c>
      <c r="AG267" s="85" t="str">
        <f t="shared" si="49"/>
        <v>Good Result</v>
      </c>
      <c r="AH267" s="15"/>
      <c r="AI267" s="33" t="str">
        <f>IF(F267="0","0",LOOKUP(F267,{0,1,2,3,"3.5",4,5},{"F","D","C","B","A-","A","A+"}))</f>
        <v>A-</v>
      </c>
      <c r="AJ267" s="33" t="str">
        <f>IF(H267="0","0",LOOKUP(H267,{0,1,2,3,"3.5",4,5},{"F","D","C","B","A-","A","A+"}))</f>
        <v>A-</v>
      </c>
      <c r="AK267" s="33" t="str">
        <f>IF(L267="0","0",LOOKUP(L267,{0,1,2,3,"3.5",4,5},{"F","D","C","B","A-","A","A+"}))</f>
        <v>A</v>
      </c>
      <c r="AL267" s="33" t="str">
        <f>IF(P267="0","0",LOOKUP(P267,{0,1,2,3,"3.5",4,5},{"F","D","C","B","A-","A","A+"}))</f>
        <v>C</v>
      </c>
      <c r="AM267" s="33" t="str">
        <f>IF(T267="0","0",LOOKUP(T267,{0,1,2,3,"3.5",4,5},{"F","D","C","B","A-","A","A+"}))</f>
        <v>A-</v>
      </c>
      <c r="AN267" s="33" t="str">
        <f>IF(X267="0","0",LOOKUP(X267,{0,1,2,3,"3.5",4,5},{"F","D","C","B","A-","A","A+"}))</f>
        <v>A</v>
      </c>
      <c r="AO267" s="33" t="str">
        <f>IF(AB267="0","0",LOOKUP(AB267,{0,1,2,3,"3.5",4,5},{"F","D","C","B","A-","A","A+"}))</f>
        <v>A-</v>
      </c>
      <c r="AP267" s="52">
        <f t="shared" si="40"/>
        <v>416</v>
      </c>
    </row>
    <row r="268" spans="1:42" ht="20.100000000000001" customHeight="1" x14ac:dyDescent="0.25">
      <c r="A268" s="86">
        <v>2277</v>
      </c>
      <c r="B268" s="87" t="s">
        <v>130</v>
      </c>
      <c r="C268" s="62">
        <v>43</v>
      </c>
      <c r="D268" s="62">
        <v>23</v>
      </c>
      <c r="E268" s="59">
        <f t="shared" si="41"/>
        <v>66</v>
      </c>
      <c r="F268" s="59" t="str">
        <f>IF(E268="0","0",LOOKUP(E268,{0,33,40,50,60,70,80},{0,1,2,3,"3.5",4,5}))</f>
        <v>3.5</v>
      </c>
      <c r="G268" s="59">
        <v>46</v>
      </c>
      <c r="H268" s="59">
        <f>IF(G268="0","0",LOOKUP(G268,{0,33,40,50,60,70,80},{0,1,2,3,"3.5",4,5}))</f>
        <v>2</v>
      </c>
      <c r="I268" s="59">
        <v>30</v>
      </c>
      <c r="J268" s="59">
        <v>21</v>
      </c>
      <c r="K268" s="59">
        <f t="shared" si="42"/>
        <v>51</v>
      </c>
      <c r="L268" s="59" t="str">
        <f>IF(K268="0","0",LOOKUP(K268,{0,25,30,37,45,52,60},{0,1,2,3,"3.5",4,5}))</f>
        <v>3.5</v>
      </c>
      <c r="M268" s="59">
        <v>24</v>
      </c>
      <c r="N268" s="59">
        <v>15</v>
      </c>
      <c r="O268" s="59">
        <f t="shared" si="43"/>
        <v>39</v>
      </c>
      <c r="P268" s="59">
        <f>IF(O268="0","0",LOOKUP(O268,{0,33,40,50,60,70,80},{0,1,2,3,"3.5",4,5}))</f>
        <v>1</v>
      </c>
      <c r="Q268" s="62">
        <v>52</v>
      </c>
      <c r="R268" s="62">
        <v>24</v>
      </c>
      <c r="S268" s="59">
        <f t="shared" si="44"/>
        <v>76</v>
      </c>
      <c r="T268" s="59">
        <f>IF(S268="0","0",LOOKUP(S268,{0,33,40,50,60,70,80},{0,1,2,3,"3.5",4,5}))</f>
        <v>4</v>
      </c>
      <c r="U268" s="62">
        <v>39</v>
      </c>
      <c r="V268" s="62">
        <v>16</v>
      </c>
      <c r="W268" s="59">
        <f t="shared" si="45"/>
        <v>55</v>
      </c>
      <c r="X268" s="59">
        <f>IF(W268="0","0",LOOKUP(W268,{0,33,40,50,60,70,80},{0,1,2,3,"3.5",4,5}))</f>
        <v>3</v>
      </c>
      <c r="Y268" s="62">
        <v>21</v>
      </c>
      <c r="Z268" s="62">
        <v>20</v>
      </c>
      <c r="AA268" s="59">
        <f t="shared" si="46"/>
        <v>41</v>
      </c>
      <c r="AB268" s="59">
        <f>IF(AA268="0","0",LOOKUP(AA268,{0,25,30,37,45,52,60},{0,1,2,3,"3.5",4,5}))</f>
        <v>3</v>
      </c>
      <c r="AC268" s="82" t="s">
        <v>79</v>
      </c>
      <c r="AD268" s="82">
        <f>IF(ISBLANK(AB268)," ",IF(AB268="0","0",LOOKUP(AB268,{0,1,2,3,"3.5",4,5},{0,0,0,1,"1.5",2,3})))</f>
        <v>1</v>
      </c>
      <c r="AE268" s="77">
        <f t="shared" si="47"/>
        <v>3</v>
      </c>
      <c r="AF268" s="82" t="str">
        <f t="shared" si="48"/>
        <v>B</v>
      </c>
      <c r="AG268" s="85" t="str">
        <f t="shared" si="49"/>
        <v>Average Result</v>
      </c>
      <c r="AH268" s="15"/>
      <c r="AI268" s="33" t="str">
        <f>IF(F268="0","0",LOOKUP(F268,{0,1,2,3,"3.5",4,5},{"F","D","C","B","A-","A","A+"}))</f>
        <v>A-</v>
      </c>
      <c r="AJ268" s="33" t="str">
        <f>IF(H268="0","0",LOOKUP(H268,{0,1,2,3,"3.5",4,5},{"F","D","C","B","A-","A","A+"}))</f>
        <v>C</v>
      </c>
      <c r="AK268" s="33" t="str">
        <f>IF(L268="0","0",LOOKUP(L268,{0,1,2,3,"3.5",4,5},{"F","D","C","B","A-","A","A+"}))</f>
        <v>A-</v>
      </c>
      <c r="AL268" s="33" t="str">
        <f>IF(P268="0","0",LOOKUP(P268,{0,1,2,3,"3.5",4,5},{"F","D","C","B","A-","A","A+"}))</f>
        <v>D</v>
      </c>
      <c r="AM268" s="33" t="str">
        <f>IF(T268="0","0",LOOKUP(T268,{0,1,2,3,"3.5",4,5},{"F","D","C","B","A-","A","A+"}))</f>
        <v>A</v>
      </c>
      <c r="AN268" s="33" t="str">
        <f>IF(X268="0","0",LOOKUP(X268,{0,1,2,3,"3.5",4,5},{"F","D","C","B","A-","A","A+"}))</f>
        <v>B</v>
      </c>
      <c r="AO268" s="33" t="str">
        <f>IF(AB268="0","0",LOOKUP(AB268,{0,1,2,3,"3.5",4,5},{"F","D","C","B","A-","A","A+"}))</f>
        <v>B</v>
      </c>
      <c r="AP268" s="52">
        <f t="shared" si="40"/>
        <v>374</v>
      </c>
    </row>
    <row r="269" spans="1:42" ht="20.100000000000001" customHeight="1" x14ac:dyDescent="0.25">
      <c r="A269" s="86">
        <v>2278</v>
      </c>
      <c r="B269" s="87" t="s">
        <v>555</v>
      </c>
      <c r="C269" s="62">
        <v>29</v>
      </c>
      <c r="D269" s="62">
        <v>20</v>
      </c>
      <c r="E269" s="59">
        <f t="shared" si="41"/>
        <v>49</v>
      </c>
      <c r="F269" s="59">
        <f>IF(E269="0","0",LOOKUP(E269,{0,33,40,50,60,70,80},{0,1,2,3,"3.5",4,5}))</f>
        <v>2</v>
      </c>
      <c r="G269" s="59">
        <v>43</v>
      </c>
      <c r="H269" s="59">
        <f>IF(G269="0","0",LOOKUP(G269,{0,33,40,50,60,70,80},{0,1,2,3,"3.5",4,5}))</f>
        <v>2</v>
      </c>
      <c r="I269" s="50"/>
      <c r="J269" s="50"/>
      <c r="K269" s="59">
        <f t="shared" si="42"/>
        <v>0</v>
      </c>
      <c r="L269" s="59">
        <f>IF(K269="0","0",LOOKUP(K269,{0,25,30,37,45,52,60},{0,1,2,3,"3.5",4,5}))</f>
        <v>0</v>
      </c>
      <c r="M269" s="59"/>
      <c r="N269" s="59"/>
      <c r="O269" s="59">
        <f t="shared" si="43"/>
        <v>0</v>
      </c>
      <c r="P269" s="59">
        <f>IF(O269="0","0",LOOKUP(O269,{0,33,40,50,60,70,80},{0,1,2,3,"3.5",4,5}))</f>
        <v>0</v>
      </c>
      <c r="Q269" s="62">
        <v>0</v>
      </c>
      <c r="R269" s="62">
        <v>0</v>
      </c>
      <c r="S269" s="59">
        <f t="shared" si="44"/>
        <v>0</v>
      </c>
      <c r="T269" s="59">
        <f>IF(S269="0","0",LOOKUP(S269,{0,33,40,50,60,70,80},{0,1,2,3,"3.5",4,5}))</f>
        <v>0</v>
      </c>
      <c r="U269" s="62">
        <v>0</v>
      </c>
      <c r="V269" s="62">
        <v>0</v>
      </c>
      <c r="W269" s="59">
        <f t="shared" si="45"/>
        <v>0</v>
      </c>
      <c r="X269" s="59">
        <f>IF(W269="0","0",LOOKUP(W269,{0,33,40,50,60,70,80},{0,1,2,3,"3.5",4,5}))</f>
        <v>0</v>
      </c>
      <c r="Y269" s="62">
        <v>0</v>
      </c>
      <c r="Z269" s="62">
        <v>0</v>
      </c>
      <c r="AA269" s="59">
        <f t="shared" si="46"/>
        <v>0</v>
      </c>
      <c r="AB269" s="59">
        <f>IF(AA269="0","0",LOOKUP(AA269,{0,25,30,37,45,52,60},{0,1,2,3,"3.5",4,5}))</f>
        <v>0</v>
      </c>
      <c r="AC269" s="82" t="s">
        <v>79</v>
      </c>
      <c r="AD269" s="82">
        <f>IF(ISBLANK(AB269)," ",IF(AB269="0","0",LOOKUP(AB269,{0,1,2,3,"3.5",4,5},{0,0,0,1,"1.5",2,3})))</f>
        <v>0</v>
      </c>
      <c r="AE269" s="77">
        <f t="shared" si="47"/>
        <v>0</v>
      </c>
      <c r="AF269" s="82" t="str">
        <f t="shared" si="48"/>
        <v>F</v>
      </c>
      <c r="AG269" s="85" t="str">
        <f t="shared" si="49"/>
        <v>Fail</v>
      </c>
      <c r="AH269" s="15"/>
      <c r="AI269" s="33" t="str">
        <f>IF(F269="0","0",LOOKUP(F269,{0,1,2,3,"3.5",4,5},{"F","D","C","B","A-","A","A+"}))</f>
        <v>C</v>
      </c>
      <c r="AJ269" s="33" t="str">
        <f>IF(H269="0","0",LOOKUP(H269,{0,1,2,3,"3.5",4,5},{"F","D","C","B","A-","A","A+"}))</f>
        <v>C</v>
      </c>
      <c r="AK269" s="33" t="str">
        <f>IF(L269="0","0",LOOKUP(L269,{0,1,2,3,"3.5",4,5},{"F","D","C","B","A-","A","A+"}))</f>
        <v>F</v>
      </c>
      <c r="AL269" s="33" t="str">
        <f>IF(P269="0","0",LOOKUP(P269,{0,1,2,3,"3.5",4,5},{"F","D","C","B","A-","A","A+"}))</f>
        <v>F</v>
      </c>
      <c r="AM269" s="33" t="str">
        <f>IF(T269="0","0",LOOKUP(T269,{0,1,2,3,"3.5",4,5},{"F","D","C","B","A-","A","A+"}))</f>
        <v>F</v>
      </c>
      <c r="AN269" s="33" t="str">
        <f>IF(X269="0","0",LOOKUP(X269,{0,1,2,3,"3.5",4,5},{"F","D","C","B","A-","A","A+"}))</f>
        <v>F</v>
      </c>
      <c r="AO269" s="33" t="str">
        <f>IF(AB269="0","0",LOOKUP(AB269,{0,1,2,3,"3.5",4,5},{"F","D","C","B","A-","A","A+"}))</f>
        <v>F</v>
      </c>
      <c r="AP269" s="52">
        <f t="shared" si="40"/>
        <v>92</v>
      </c>
    </row>
    <row r="270" spans="1:42" ht="20.100000000000001" customHeight="1" x14ac:dyDescent="0.25">
      <c r="A270" s="86">
        <v>2280</v>
      </c>
      <c r="B270" s="87" t="s">
        <v>556</v>
      </c>
      <c r="C270" s="62">
        <v>42</v>
      </c>
      <c r="D270" s="62">
        <v>16</v>
      </c>
      <c r="E270" s="59">
        <f t="shared" si="41"/>
        <v>58</v>
      </c>
      <c r="F270" s="59">
        <f>IF(E270="0","0",LOOKUP(E270,{0,33,40,50,60,70,80},{0,1,2,3,"3.5",4,5}))</f>
        <v>3</v>
      </c>
      <c r="G270" s="59">
        <v>65</v>
      </c>
      <c r="H270" s="59" t="str">
        <f>IF(G270="0","0",LOOKUP(G270,{0,33,40,50,60,70,80},{0,1,2,3,"3.5",4,5}))</f>
        <v>3.5</v>
      </c>
      <c r="I270" s="59">
        <v>31</v>
      </c>
      <c r="J270" s="59">
        <v>18</v>
      </c>
      <c r="K270" s="59">
        <f t="shared" si="42"/>
        <v>49</v>
      </c>
      <c r="L270" s="59" t="str">
        <f>IF(K270="0","0",LOOKUP(K270,{0,25,30,37,45,52,60},{0,1,2,3,"3.5",4,5}))</f>
        <v>3.5</v>
      </c>
      <c r="M270" s="59">
        <v>30</v>
      </c>
      <c r="N270" s="59">
        <v>22</v>
      </c>
      <c r="O270" s="59">
        <f t="shared" si="43"/>
        <v>52</v>
      </c>
      <c r="P270" s="59">
        <f>IF(O270="0","0",LOOKUP(O270,{0,33,40,50,60,70,80},{0,1,2,3,"3.5",4,5}))</f>
        <v>3</v>
      </c>
      <c r="Q270" s="62">
        <v>48</v>
      </c>
      <c r="R270" s="62">
        <v>21</v>
      </c>
      <c r="S270" s="59">
        <f t="shared" si="44"/>
        <v>69</v>
      </c>
      <c r="T270" s="59" t="str">
        <f>IF(S270="0","0",LOOKUP(S270,{0,33,40,50,60,70,80},{0,1,2,3,"3.5",4,5}))</f>
        <v>3.5</v>
      </c>
      <c r="U270" s="62">
        <v>39</v>
      </c>
      <c r="V270" s="62">
        <v>22</v>
      </c>
      <c r="W270" s="59">
        <f t="shared" si="45"/>
        <v>61</v>
      </c>
      <c r="X270" s="59" t="str">
        <f>IF(W270="0","0",LOOKUP(W270,{0,33,40,50,60,70,80},{0,1,2,3,"3.5",4,5}))</f>
        <v>3.5</v>
      </c>
      <c r="Y270" s="62">
        <v>22</v>
      </c>
      <c r="Z270" s="62">
        <v>18</v>
      </c>
      <c r="AA270" s="59">
        <f t="shared" si="46"/>
        <v>40</v>
      </c>
      <c r="AB270" s="59">
        <f>IF(AA270="0","0",LOOKUP(AA270,{0,25,30,37,45,52,60},{0,1,2,3,"3.5",4,5}))</f>
        <v>3</v>
      </c>
      <c r="AC270" s="82" t="s">
        <v>79</v>
      </c>
      <c r="AD270" s="82">
        <f>IF(ISBLANK(AB270)," ",IF(AB270="0","0",LOOKUP(AB270,{0,1,2,3,"3.5",4,5},{0,0,0,1,"1.5",2,3})))</f>
        <v>1</v>
      </c>
      <c r="AE270" s="77">
        <f t="shared" si="47"/>
        <v>3.5</v>
      </c>
      <c r="AF270" s="82" t="str">
        <f t="shared" si="48"/>
        <v>A-</v>
      </c>
      <c r="AG270" s="85" t="str">
        <f t="shared" si="49"/>
        <v>Good Result</v>
      </c>
      <c r="AH270" s="15"/>
      <c r="AI270" s="33" t="str">
        <f>IF(F270="0","0",LOOKUP(F270,{0,1,2,3,"3.5",4,5},{"F","D","C","B","A-","A","A+"}))</f>
        <v>B</v>
      </c>
      <c r="AJ270" s="33" t="str">
        <f>IF(H270="0","0",LOOKUP(H270,{0,1,2,3,"3.5",4,5},{"F","D","C","B","A-","A","A+"}))</f>
        <v>A-</v>
      </c>
      <c r="AK270" s="33" t="str">
        <f>IF(L270="0","0",LOOKUP(L270,{0,1,2,3,"3.5",4,5},{"F","D","C","B","A-","A","A+"}))</f>
        <v>A-</v>
      </c>
      <c r="AL270" s="33" t="str">
        <f>IF(P270="0","0",LOOKUP(P270,{0,1,2,3,"3.5",4,5},{"F","D","C","B","A-","A","A+"}))</f>
        <v>B</v>
      </c>
      <c r="AM270" s="33" t="str">
        <f>IF(T270="0","0",LOOKUP(T270,{0,1,2,3,"3.5",4,5},{"F","D","C","B","A-","A","A+"}))</f>
        <v>A-</v>
      </c>
      <c r="AN270" s="33" t="str">
        <f>IF(X270="0","0",LOOKUP(X270,{0,1,2,3,"3.5",4,5},{"F","D","C","B","A-","A","A+"}))</f>
        <v>A-</v>
      </c>
      <c r="AO270" s="33" t="str">
        <f>IF(AB270="0","0",LOOKUP(AB270,{0,1,2,3,"3.5",4,5},{"F","D","C","B","A-","A","A+"}))</f>
        <v>B</v>
      </c>
      <c r="AP270" s="52">
        <f t="shared" si="40"/>
        <v>394</v>
      </c>
    </row>
    <row r="271" spans="1:42" ht="20.100000000000001" customHeight="1" x14ac:dyDescent="0.25">
      <c r="A271" s="86">
        <v>2281</v>
      </c>
      <c r="B271" s="87" t="s">
        <v>557</v>
      </c>
      <c r="C271" s="62">
        <v>32</v>
      </c>
      <c r="D271" s="62">
        <v>21</v>
      </c>
      <c r="E271" s="59">
        <f t="shared" si="41"/>
        <v>53</v>
      </c>
      <c r="F271" s="59">
        <f>IF(E271="0","0",LOOKUP(E271,{0,33,40,50,60,70,80},{0,1,2,3,"3.5",4,5}))</f>
        <v>3</v>
      </c>
      <c r="G271" s="59">
        <v>54</v>
      </c>
      <c r="H271" s="59">
        <f>IF(G271="0","0",LOOKUP(G271,{0,33,40,50,60,70,80},{0,1,2,3,"3.5",4,5}))</f>
        <v>3</v>
      </c>
      <c r="I271" s="59">
        <v>21</v>
      </c>
      <c r="J271" s="59">
        <v>14</v>
      </c>
      <c r="K271" s="59">
        <f t="shared" si="42"/>
        <v>35</v>
      </c>
      <c r="L271" s="59">
        <f>IF(K271="0","0",LOOKUP(K271,{0,25,30,37,45,52,60},{0,1,2,3,"3.5",4,5}))</f>
        <v>2</v>
      </c>
      <c r="M271" s="59">
        <v>16</v>
      </c>
      <c r="N271" s="59">
        <v>14</v>
      </c>
      <c r="O271" s="59">
        <f t="shared" si="43"/>
        <v>0</v>
      </c>
      <c r="P271" s="59">
        <f>IF(O271="0","0",LOOKUP(O271,{0,33,40,50,60,70,80},{0,1,2,3,"3.5",4,5}))</f>
        <v>0</v>
      </c>
      <c r="Q271" s="62">
        <v>0</v>
      </c>
      <c r="R271" s="62">
        <v>0</v>
      </c>
      <c r="S271" s="59">
        <f t="shared" si="44"/>
        <v>0</v>
      </c>
      <c r="T271" s="59">
        <f>IF(S271="0","0",LOOKUP(S271,{0,33,40,50,60,70,80},{0,1,2,3,"3.5",4,5}))</f>
        <v>0</v>
      </c>
      <c r="U271" s="62">
        <v>0</v>
      </c>
      <c r="V271" s="62">
        <v>0</v>
      </c>
      <c r="W271" s="59">
        <f t="shared" si="45"/>
        <v>0</v>
      </c>
      <c r="X271" s="59">
        <f>IF(W271="0","0",LOOKUP(W271,{0,33,40,50,60,70,80},{0,1,2,3,"3.5",4,5}))</f>
        <v>0</v>
      </c>
      <c r="Y271" s="62">
        <v>8</v>
      </c>
      <c r="Z271" s="62">
        <v>11</v>
      </c>
      <c r="AA271" s="59">
        <f t="shared" si="46"/>
        <v>0</v>
      </c>
      <c r="AB271" s="59">
        <f>IF(AA271="0","0",LOOKUP(AA271,{0,25,30,37,45,52,60},{0,1,2,3,"3.5",4,5}))</f>
        <v>0</v>
      </c>
      <c r="AC271" s="82" t="s">
        <v>79</v>
      </c>
      <c r="AD271" s="82">
        <f>IF(ISBLANK(AB271)," ",IF(AB271="0","0",LOOKUP(AB271,{0,1,2,3,"3.5",4,5},{0,0,0,1,"1.5",2,3})))</f>
        <v>0</v>
      </c>
      <c r="AE271" s="77">
        <f t="shared" si="47"/>
        <v>0</v>
      </c>
      <c r="AF271" s="82" t="str">
        <f t="shared" si="48"/>
        <v>F</v>
      </c>
      <c r="AG271" s="85" t="str">
        <f t="shared" si="49"/>
        <v>Fail</v>
      </c>
      <c r="AH271" s="15"/>
      <c r="AI271" s="33" t="str">
        <f>IF(F271="0","0",LOOKUP(F271,{0,1,2,3,"3.5",4,5},{"F","D","C","B","A-","A","A+"}))</f>
        <v>B</v>
      </c>
      <c r="AJ271" s="33" t="str">
        <f>IF(H271="0","0",LOOKUP(H271,{0,1,2,3,"3.5",4,5},{"F","D","C","B","A-","A","A+"}))</f>
        <v>B</v>
      </c>
      <c r="AK271" s="33" t="str">
        <f>IF(L271="0","0",LOOKUP(L271,{0,1,2,3,"3.5",4,5},{"F","D","C","B","A-","A","A+"}))</f>
        <v>C</v>
      </c>
      <c r="AL271" s="33" t="str">
        <f>IF(P271="0","0",LOOKUP(P271,{0,1,2,3,"3.5",4,5},{"F","D","C","B","A-","A","A+"}))</f>
        <v>F</v>
      </c>
      <c r="AM271" s="33" t="str">
        <f>IF(T271="0","0",LOOKUP(T271,{0,1,2,3,"3.5",4,5},{"F","D","C","B","A-","A","A+"}))</f>
        <v>F</v>
      </c>
      <c r="AN271" s="33" t="str">
        <f>IF(X271="0","0",LOOKUP(X271,{0,1,2,3,"3.5",4,5},{"F","D","C","B","A-","A","A+"}))</f>
        <v>F</v>
      </c>
      <c r="AO271" s="33" t="str">
        <f>IF(AB271="0","0",LOOKUP(AB271,{0,1,2,3,"3.5",4,5},{"F","D","C","B","A-","A","A+"}))</f>
        <v>F</v>
      </c>
      <c r="AP271" s="52">
        <f t="shared" si="40"/>
        <v>142</v>
      </c>
    </row>
    <row r="272" spans="1:42" ht="20.100000000000001" customHeight="1" x14ac:dyDescent="0.25">
      <c r="A272" s="86">
        <v>2282</v>
      </c>
      <c r="B272" s="87" t="s">
        <v>558</v>
      </c>
      <c r="C272" s="62">
        <v>0</v>
      </c>
      <c r="D272" s="62">
        <v>0</v>
      </c>
      <c r="E272" s="59">
        <f t="shared" si="41"/>
        <v>0</v>
      </c>
      <c r="F272" s="59">
        <f>IF(E272="0","0",LOOKUP(E272,{0,33,40,50,60,70,80},{0,1,2,3,"3.5",4,5}))</f>
        <v>0</v>
      </c>
      <c r="G272" s="59"/>
      <c r="H272" s="59">
        <f>IF(G272="0","0",LOOKUP(G272,{0,33,40,50,60,70,80},{0,1,2,3,"3.5",4,5}))</f>
        <v>0</v>
      </c>
      <c r="I272" s="67"/>
      <c r="J272" s="67"/>
      <c r="K272" s="59">
        <f t="shared" si="42"/>
        <v>0</v>
      </c>
      <c r="L272" s="59">
        <f>IF(K272="0","0",LOOKUP(K272,{0,25,30,37,45,52,60},{0,1,2,3,"3.5",4,5}))</f>
        <v>0</v>
      </c>
      <c r="M272" s="67"/>
      <c r="N272" s="67"/>
      <c r="O272" s="59">
        <f t="shared" si="43"/>
        <v>0</v>
      </c>
      <c r="P272" s="59">
        <f>IF(O272="0","0",LOOKUP(O272,{0,33,40,50,60,70,80},{0,1,2,3,"3.5",4,5}))</f>
        <v>0</v>
      </c>
      <c r="Q272" s="62">
        <v>0</v>
      </c>
      <c r="R272" s="62">
        <v>0</v>
      </c>
      <c r="S272" s="59">
        <f t="shared" si="44"/>
        <v>0</v>
      </c>
      <c r="T272" s="59">
        <f>IF(S272="0","0",LOOKUP(S272,{0,33,40,50,60,70,80},{0,1,2,3,"3.5",4,5}))</f>
        <v>0</v>
      </c>
      <c r="U272" s="62">
        <v>0</v>
      </c>
      <c r="V272" s="62">
        <v>0</v>
      </c>
      <c r="W272" s="59">
        <f t="shared" si="45"/>
        <v>0</v>
      </c>
      <c r="X272" s="59">
        <f>IF(W272="0","0",LOOKUP(W272,{0,33,40,50,60,70,80},{0,1,2,3,"3.5",4,5}))</f>
        <v>0</v>
      </c>
      <c r="Y272" s="62">
        <v>0</v>
      </c>
      <c r="Z272" s="62">
        <v>0</v>
      </c>
      <c r="AA272" s="59">
        <f t="shared" si="46"/>
        <v>0</v>
      </c>
      <c r="AB272" s="59">
        <f>IF(AA272="0","0",LOOKUP(AA272,{0,25,30,37,45,52,60},{0,1,2,3,"3.5",4,5}))</f>
        <v>0</v>
      </c>
      <c r="AC272" s="82" t="s">
        <v>79</v>
      </c>
      <c r="AD272" s="82">
        <f>IF(ISBLANK(AB272)," ",IF(AB272="0","0",LOOKUP(AB272,{0,1,2,3,"3.5",4,5},{0,0,0,1,"1.5",2,3})))</f>
        <v>0</v>
      </c>
      <c r="AE272" s="77">
        <f t="shared" si="47"/>
        <v>0</v>
      </c>
      <c r="AF272" s="82" t="str">
        <f t="shared" si="48"/>
        <v>F</v>
      </c>
      <c r="AG272" s="85" t="str">
        <f t="shared" si="49"/>
        <v>Fail</v>
      </c>
      <c r="AH272" s="15"/>
      <c r="AI272" s="33" t="str">
        <f>IF(F272="0","0",LOOKUP(F272,{0,1,2,3,"3.5",4,5},{"F","D","C","B","A-","A","A+"}))</f>
        <v>F</v>
      </c>
      <c r="AJ272" s="33" t="str">
        <f>IF(H272="0","0",LOOKUP(H272,{0,1,2,3,"3.5",4,5},{"F","D","C","B","A-","A","A+"}))</f>
        <v>F</v>
      </c>
      <c r="AK272" s="33" t="str">
        <f>IF(L272="0","0",LOOKUP(L272,{0,1,2,3,"3.5",4,5},{"F","D","C","B","A-","A","A+"}))</f>
        <v>F</v>
      </c>
      <c r="AL272" s="33" t="str">
        <f>IF(P272="0","0",LOOKUP(P272,{0,1,2,3,"3.5",4,5},{"F","D","C","B","A-","A","A+"}))</f>
        <v>F</v>
      </c>
      <c r="AM272" s="33" t="str">
        <f>IF(T272="0","0",LOOKUP(T272,{0,1,2,3,"3.5",4,5},{"F","D","C","B","A-","A","A+"}))</f>
        <v>F</v>
      </c>
      <c r="AN272" s="33" t="str">
        <f>IF(X272="0","0",LOOKUP(X272,{0,1,2,3,"3.5",4,5},{"F","D","C","B","A-","A","A+"}))</f>
        <v>F</v>
      </c>
      <c r="AO272" s="33" t="str">
        <f>IF(AB272="0","0",LOOKUP(AB272,{0,1,2,3,"3.5",4,5},{"F","D","C","B","A-","A","A+"}))</f>
        <v>F</v>
      </c>
      <c r="AP272" s="52">
        <f t="shared" si="40"/>
        <v>0</v>
      </c>
    </row>
    <row r="273" spans="1:42" ht="20.100000000000001" customHeight="1" x14ac:dyDescent="0.25">
      <c r="A273" s="86">
        <v>2283</v>
      </c>
      <c r="B273" s="87" t="s">
        <v>559</v>
      </c>
      <c r="C273" s="62">
        <v>41</v>
      </c>
      <c r="D273" s="62">
        <v>19</v>
      </c>
      <c r="E273" s="59">
        <f t="shared" si="41"/>
        <v>60</v>
      </c>
      <c r="F273" s="59" t="str">
        <f>IF(E273="0","0",LOOKUP(E273,{0,33,40,50,60,70,80},{0,1,2,3,"3.5",4,5}))</f>
        <v>3.5</v>
      </c>
      <c r="G273" s="59">
        <v>40</v>
      </c>
      <c r="H273" s="59">
        <f>IF(G273="0","0",LOOKUP(G273,{0,33,40,50,60,70,80},{0,1,2,3,"3.5",4,5}))</f>
        <v>2</v>
      </c>
      <c r="I273" s="59">
        <v>25</v>
      </c>
      <c r="J273" s="59">
        <v>18</v>
      </c>
      <c r="K273" s="59">
        <f t="shared" si="42"/>
        <v>43</v>
      </c>
      <c r="L273" s="59">
        <f>IF(K273="0","0",LOOKUP(K273,{0,25,30,37,45,52,60},{0,1,2,3,"3.5",4,5}))</f>
        <v>3</v>
      </c>
      <c r="M273" s="59"/>
      <c r="N273" s="59"/>
      <c r="O273" s="59">
        <f t="shared" si="43"/>
        <v>0</v>
      </c>
      <c r="P273" s="59">
        <f>IF(O273="0","0",LOOKUP(O273,{0,33,40,50,60,70,80},{0,1,2,3,"3.5",4,5}))</f>
        <v>0</v>
      </c>
      <c r="Q273" s="62">
        <v>0</v>
      </c>
      <c r="R273" s="62">
        <v>0</v>
      </c>
      <c r="S273" s="59">
        <f t="shared" si="44"/>
        <v>0</v>
      </c>
      <c r="T273" s="59">
        <f>IF(S273="0","0",LOOKUP(S273,{0,33,40,50,60,70,80},{0,1,2,3,"3.5",4,5}))</f>
        <v>0</v>
      </c>
      <c r="U273" s="62">
        <v>0</v>
      </c>
      <c r="V273" s="62">
        <v>0</v>
      </c>
      <c r="W273" s="59">
        <f t="shared" si="45"/>
        <v>0</v>
      </c>
      <c r="X273" s="59">
        <f>IF(W273="0","0",LOOKUP(W273,{0,33,40,50,60,70,80},{0,1,2,3,"3.5",4,5}))</f>
        <v>0</v>
      </c>
      <c r="Y273" s="62">
        <v>0</v>
      </c>
      <c r="Z273" s="62">
        <v>0</v>
      </c>
      <c r="AA273" s="59">
        <f t="shared" si="46"/>
        <v>0</v>
      </c>
      <c r="AB273" s="59">
        <f>IF(AA273="0","0",LOOKUP(AA273,{0,25,30,37,45,52,60},{0,1,2,3,"3.5",4,5}))</f>
        <v>0</v>
      </c>
      <c r="AC273" s="82" t="s">
        <v>79</v>
      </c>
      <c r="AD273" s="82">
        <f>IF(ISBLANK(AB273)," ",IF(AB273="0","0",LOOKUP(AB273,{0,1,2,3,"3.5",4,5},{0,0,0,1,"1.5",2,3})))</f>
        <v>0</v>
      </c>
      <c r="AE273" s="77">
        <f t="shared" si="47"/>
        <v>0</v>
      </c>
      <c r="AF273" s="82" t="str">
        <f t="shared" si="48"/>
        <v>F</v>
      </c>
      <c r="AG273" s="85" t="str">
        <f t="shared" si="49"/>
        <v>Fail</v>
      </c>
      <c r="AH273" s="15"/>
      <c r="AI273" s="33" t="str">
        <f>IF(F273="0","0",LOOKUP(F273,{0,1,2,3,"3.5",4,5},{"F","D","C","B","A-","A","A+"}))</f>
        <v>A-</v>
      </c>
      <c r="AJ273" s="33" t="str">
        <f>IF(H273="0","0",LOOKUP(H273,{0,1,2,3,"3.5",4,5},{"F","D","C","B","A-","A","A+"}))</f>
        <v>C</v>
      </c>
      <c r="AK273" s="33" t="str">
        <f>IF(L273="0","0",LOOKUP(L273,{0,1,2,3,"3.5",4,5},{"F","D","C","B","A-","A","A+"}))</f>
        <v>B</v>
      </c>
      <c r="AL273" s="33" t="str">
        <f>IF(P273="0","0",LOOKUP(P273,{0,1,2,3,"3.5",4,5},{"F","D","C","B","A-","A","A+"}))</f>
        <v>F</v>
      </c>
      <c r="AM273" s="33" t="str">
        <f>IF(T273="0","0",LOOKUP(T273,{0,1,2,3,"3.5",4,5},{"F","D","C","B","A-","A","A+"}))</f>
        <v>F</v>
      </c>
      <c r="AN273" s="33" t="str">
        <f>IF(X273="0","0",LOOKUP(X273,{0,1,2,3,"3.5",4,5},{"F","D","C","B","A-","A","A+"}))</f>
        <v>F</v>
      </c>
      <c r="AO273" s="33" t="str">
        <f>IF(AB273="0","0",LOOKUP(AB273,{0,1,2,3,"3.5",4,5},{"F","D","C","B","A-","A","A+"}))</f>
        <v>F</v>
      </c>
      <c r="AP273" s="52">
        <f t="shared" si="40"/>
        <v>143</v>
      </c>
    </row>
    <row r="274" spans="1:42" ht="20.100000000000001" customHeight="1" x14ac:dyDescent="0.25">
      <c r="A274" s="86">
        <v>2284</v>
      </c>
      <c r="B274" s="87" t="s">
        <v>560</v>
      </c>
      <c r="C274" s="62">
        <v>43</v>
      </c>
      <c r="D274" s="62">
        <v>23</v>
      </c>
      <c r="E274" s="59">
        <f t="shared" si="41"/>
        <v>66</v>
      </c>
      <c r="F274" s="59" t="str">
        <f>IF(E274="0","0",LOOKUP(E274,{0,33,40,50,60,70,80},{0,1,2,3,"3.5",4,5}))</f>
        <v>3.5</v>
      </c>
      <c r="G274" s="59">
        <v>60</v>
      </c>
      <c r="H274" s="59" t="str">
        <f>IF(G274="0","0",LOOKUP(G274,{0,33,40,50,60,70,80},{0,1,2,3,"3.5",4,5}))</f>
        <v>3.5</v>
      </c>
      <c r="I274" s="59">
        <v>28</v>
      </c>
      <c r="J274" s="59">
        <v>19</v>
      </c>
      <c r="K274" s="59">
        <f t="shared" si="42"/>
        <v>47</v>
      </c>
      <c r="L274" s="59" t="str">
        <f>IF(K274="0","0",LOOKUP(K274,{0,25,30,37,45,52,60},{0,1,2,3,"3.5",4,5}))</f>
        <v>3.5</v>
      </c>
      <c r="M274" s="59">
        <v>26</v>
      </c>
      <c r="N274" s="59">
        <v>17</v>
      </c>
      <c r="O274" s="59">
        <f t="shared" si="43"/>
        <v>43</v>
      </c>
      <c r="P274" s="59">
        <f>IF(O274="0","0",LOOKUP(O274,{0,33,40,50,60,70,80},{0,1,2,3,"3.5",4,5}))</f>
        <v>2</v>
      </c>
      <c r="Q274" s="62">
        <v>38</v>
      </c>
      <c r="R274" s="62">
        <v>22</v>
      </c>
      <c r="S274" s="59">
        <f t="shared" si="44"/>
        <v>60</v>
      </c>
      <c r="T274" s="59" t="str">
        <f>IF(S274="0","0",LOOKUP(S274,{0,33,40,50,60,70,80},{0,1,2,3,"3.5",4,5}))</f>
        <v>3.5</v>
      </c>
      <c r="U274" s="62">
        <v>45</v>
      </c>
      <c r="V274" s="62">
        <v>27</v>
      </c>
      <c r="W274" s="59">
        <f t="shared" si="45"/>
        <v>72</v>
      </c>
      <c r="X274" s="59">
        <f>IF(W274="0","0",LOOKUP(W274,{0,33,40,50,60,70,80},{0,1,2,3,"3.5",4,5}))</f>
        <v>4</v>
      </c>
      <c r="Y274" s="62">
        <v>39</v>
      </c>
      <c r="Z274" s="62">
        <v>18</v>
      </c>
      <c r="AA274" s="59">
        <f t="shared" si="46"/>
        <v>57</v>
      </c>
      <c r="AB274" s="59">
        <f>IF(AA274="0","0",LOOKUP(AA274,{0,25,30,37,45,52,60},{0,1,2,3,"3.5",4,5}))</f>
        <v>4</v>
      </c>
      <c r="AC274" s="82" t="s">
        <v>79</v>
      </c>
      <c r="AD274" s="82">
        <f>IF(ISBLANK(AB274)," ",IF(AB274="0","0",LOOKUP(AB274,{0,1,2,3,"3.5",4,5},{0,0,0,1,"1.5",2,3})))</f>
        <v>2</v>
      </c>
      <c r="AE274" s="77">
        <f t="shared" si="47"/>
        <v>3.6666666666666665</v>
      </c>
      <c r="AF274" s="82" t="str">
        <f t="shared" si="48"/>
        <v>A-</v>
      </c>
      <c r="AG274" s="85" t="str">
        <f t="shared" si="49"/>
        <v>Good Result</v>
      </c>
      <c r="AH274" s="15"/>
      <c r="AI274" s="33" t="str">
        <f>IF(F274="0","0",LOOKUP(F274,{0,1,2,3,"3.5",4,5},{"F","D","C","B","A-","A","A+"}))</f>
        <v>A-</v>
      </c>
      <c r="AJ274" s="33" t="str">
        <f>IF(H274="0","0",LOOKUP(H274,{0,1,2,3,"3.5",4,5},{"F","D","C","B","A-","A","A+"}))</f>
        <v>A-</v>
      </c>
      <c r="AK274" s="33" t="str">
        <f>IF(L274="0","0",LOOKUP(L274,{0,1,2,3,"3.5",4,5},{"F","D","C","B","A-","A","A+"}))</f>
        <v>A-</v>
      </c>
      <c r="AL274" s="33" t="str">
        <f>IF(P274="0","0",LOOKUP(P274,{0,1,2,3,"3.5",4,5},{"F","D","C","B","A-","A","A+"}))</f>
        <v>C</v>
      </c>
      <c r="AM274" s="33" t="str">
        <f>IF(T274="0","0",LOOKUP(T274,{0,1,2,3,"3.5",4,5},{"F","D","C","B","A-","A","A+"}))</f>
        <v>A-</v>
      </c>
      <c r="AN274" s="33" t="str">
        <f>IF(X274="0","0",LOOKUP(X274,{0,1,2,3,"3.5",4,5},{"F","D","C","B","A-","A","A+"}))</f>
        <v>A</v>
      </c>
      <c r="AO274" s="33" t="str">
        <f>IF(AB274="0","0",LOOKUP(AB274,{0,1,2,3,"3.5",4,5},{"F","D","C","B","A-","A","A+"}))</f>
        <v>A</v>
      </c>
      <c r="AP274" s="52">
        <f t="shared" si="40"/>
        <v>405</v>
      </c>
    </row>
    <row r="275" spans="1:42" ht="20.100000000000001" customHeight="1" x14ac:dyDescent="0.25">
      <c r="A275" s="86">
        <v>2285</v>
      </c>
      <c r="B275" s="87" t="s">
        <v>561</v>
      </c>
      <c r="C275" s="62">
        <v>34</v>
      </c>
      <c r="D275" s="62">
        <v>19</v>
      </c>
      <c r="E275" s="59">
        <f t="shared" si="41"/>
        <v>53</v>
      </c>
      <c r="F275" s="59">
        <f>IF(E275="0","0",LOOKUP(E275,{0,33,40,50,60,70,80},{0,1,2,3,"3.5",4,5}))</f>
        <v>3</v>
      </c>
      <c r="G275" s="59">
        <v>55</v>
      </c>
      <c r="H275" s="59">
        <f>IF(G275="0","0",LOOKUP(G275,{0,33,40,50,60,70,80},{0,1,2,3,"3.5",4,5}))</f>
        <v>3</v>
      </c>
      <c r="I275" s="59">
        <v>25</v>
      </c>
      <c r="J275" s="59">
        <v>16</v>
      </c>
      <c r="K275" s="59">
        <f t="shared" si="42"/>
        <v>41</v>
      </c>
      <c r="L275" s="59">
        <f>IF(K275="0","0",LOOKUP(K275,{0,25,30,37,45,52,60},{0,1,2,3,"3.5",4,5}))</f>
        <v>3</v>
      </c>
      <c r="M275" s="59">
        <v>18</v>
      </c>
      <c r="N275" s="59">
        <v>21</v>
      </c>
      <c r="O275" s="59">
        <f t="shared" si="43"/>
        <v>0</v>
      </c>
      <c r="P275" s="59">
        <f>IF(O275="0","0",LOOKUP(O275,{0,33,40,50,60,70,80},{0,1,2,3,"3.5",4,5}))</f>
        <v>0</v>
      </c>
      <c r="Q275" s="62">
        <v>43</v>
      </c>
      <c r="R275" s="62">
        <v>17</v>
      </c>
      <c r="S275" s="59">
        <f t="shared" si="44"/>
        <v>60</v>
      </c>
      <c r="T275" s="59" t="str">
        <f>IF(S275="0","0",LOOKUP(S275,{0,33,40,50,60,70,80},{0,1,2,3,"3.5",4,5}))</f>
        <v>3.5</v>
      </c>
      <c r="U275" s="62">
        <v>39</v>
      </c>
      <c r="V275" s="62">
        <v>15</v>
      </c>
      <c r="W275" s="59">
        <f t="shared" si="45"/>
        <v>54</v>
      </c>
      <c r="X275" s="59">
        <f>IF(W275="0","0",LOOKUP(W275,{0,33,40,50,60,70,80},{0,1,2,3,"3.5",4,5}))</f>
        <v>3</v>
      </c>
      <c r="Y275" s="62">
        <v>32</v>
      </c>
      <c r="Z275" s="62">
        <v>19</v>
      </c>
      <c r="AA275" s="59">
        <f t="shared" si="46"/>
        <v>51</v>
      </c>
      <c r="AB275" s="59" t="str">
        <f>IF(AA275="0","0",LOOKUP(AA275,{0,25,30,37,45,52,60},{0,1,2,3,"3.5",4,5}))</f>
        <v>3.5</v>
      </c>
      <c r="AC275" s="82" t="s">
        <v>79</v>
      </c>
      <c r="AD275" s="82" t="str">
        <f>IF(ISBLANK(AB275)," ",IF(AB275="0","0",LOOKUP(AB275,{0,1,2,3,"3.5",4,5},{0,0,0,1,"1.5",2,3})))</f>
        <v>1.5</v>
      </c>
      <c r="AE275" s="77">
        <f t="shared" si="47"/>
        <v>0</v>
      </c>
      <c r="AF275" s="82" t="str">
        <f t="shared" si="48"/>
        <v>F</v>
      </c>
      <c r="AG275" s="85" t="str">
        <f t="shared" si="49"/>
        <v>Fail</v>
      </c>
      <c r="AH275" s="15"/>
      <c r="AI275" s="33" t="str">
        <f>IF(F275="0","0",LOOKUP(F275,{0,1,2,3,"3.5",4,5},{"F","D","C","B","A-","A","A+"}))</f>
        <v>B</v>
      </c>
      <c r="AJ275" s="33" t="str">
        <f>IF(H275="0","0",LOOKUP(H275,{0,1,2,3,"3.5",4,5},{"F","D","C","B","A-","A","A+"}))</f>
        <v>B</v>
      </c>
      <c r="AK275" s="33" t="str">
        <f>IF(L275="0","0",LOOKUP(L275,{0,1,2,3,"3.5",4,5},{"F","D","C","B","A-","A","A+"}))</f>
        <v>B</v>
      </c>
      <c r="AL275" s="33" t="str">
        <f>IF(P275="0","0",LOOKUP(P275,{0,1,2,3,"3.5",4,5},{"F","D","C","B","A-","A","A+"}))</f>
        <v>F</v>
      </c>
      <c r="AM275" s="33" t="str">
        <f>IF(T275="0","0",LOOKUP(T275,{0,1,2,3,"3.5",4,5},{"F","D","C","B","A-","A","A+"}))</f>
        <v>A-</v>
      </c>
      <c r="AN275" s="33" t="str">
        <f>IF(X275="0","0",LOOKUP(X275,{0,1,2,3,"3.5",4,5},{"F","D","C","B","A-","A","A+"}))</f>
        <v>B</v>
      </c>
      <c r="AO275" s="33" t="str">
        <f>IF(AB275="0","0",LOOKUP(AB275,{0,1,2,3,"3.5",4,5},{"F","D","C","B","A-","A","A+"}))</f>
        <v>A-</v>
      </c>
      <c r="AP275" s="52">
        <f t="shared" si="40"/>
        <v>314</v>
      </c>
    </row>
    <row r="276" spans="1:42" ht="20.100000000000001" customHeight="1" x14ac:dyDescent="0.25">
      <c r="A276" s="86">
        <v>2286</v>
      </c>
      <c r="B276" s="87" t="s">
        <v>562</v>
      </c>
      <c r="C276" s="62">
        <v>40</v>
      </c>
      <c r="D276" s="62">
        <v>20</v>
      </c>
      <c r="E276" s="59">
        <f t="shared" si="41"/>
        <v>60</v>
      </c>
      <c r="F276" s="59" t="str">
        <f>IF(E276="0","0",LOOKUP(E276,{0,33,40,50,60,70,80},{0,1,2,3,"3.5",4,5}))</f>
        <v>3.5</v>
      </c>
      <c r="G276" s="59">
        <v>47</v>
      </c>
      <c r="H276" s="59">
        <f>IF(G276="0","0",LOOKUP(G276,{0,33,40,50,60,70,80},{0,1,2,3,"3.5",4,5}))</f>
        <v>2</v>
      </c>
      <c r="I276" s="59">
        <v>17</v>
      </c>
      <c r="J276" s="59">
        <v>15</v>
      </c>
      <c r="K276" s="59">
        <f t="shared" si="42"/>
        <v>32</v>
      </c>
      <c r="L276" s="59">
        <f>IF(K276="0","0",LOOKUP(K276,{0,25,30,37,45,52,60},{0,1,2,3,"3.5",4,5}))</f>
        <v>2</v>
      </c>
      <c r="M276" s="59"/>
      <c r="N276" s="59"/>
      <c r="O276" s="59">
        <f t="shared" si="43"/>
        <v>0</v>
      </c>
      <c r="P276" s="59">
        <f>IF(O276="0","0",LOOKUP(O276,{0,33,40,50,60,70,80},{0,1,2,3,"3.5",4,5}))</f>
        <v>0</v>
      </c>
      <c r="Q276" s="62">
        <v>36</v>
      </c>
      <c r="R276" s="62">
        <v>16</v>
      </c>
      <c r="S276" s="59">
        <f t="shared" si="44"/>
        <v>52</v>
      </c>
      <c r="T276" s="59">
        <f>IF(S276="0","0",LOOKUP(S276,{0,33,40,50,60,70,80},{0,1,2,3,"3.5",4,5}))</f>
        <v>3</v>
      </c>
      <c r="U276" s="62">
        <v>0</v>
      </c>
      <c r="V276" s="62">
        <v>0</v>
      </c>
      <c r="W276" s="59">
        <f t="shared" si="45"/>
        <v>0</v>
      </c>
      <c r="X276" s="59">
        <f>IF(W276="0","0",LOOKUP(W276,{0,33,40,50,60,70,80},{0,1,2,3,"3.5",4,5}))</f>
        <v>0</v>
      </c>
      <c r="Y276" s="62">
        <v>31</v>
      </c>
      <c r="Z276" s="62">
        <v>17</v>
      </c>
      <c r="AA276" s="59">
        <f t="shared" si="46"/>
        <v>48</v>
      </c>
      <c r="AB276" s="59" t="str">
        <f>IF(AA276="0","0",LOOKUP(AA276,{0,25,30,37,45,52,60},{0,1,2,3,"3.5",4,5}))</f>
        <v>3.5</v>
      </c>
      <c r="AC276" s="82" t="s">
        <v>79</v>
      </c>
      <c r="AD276" s="82" t="str">
        <f>IF(ISBLANK(AB276)," ",IF(AB276="0","0",LOOKUP(AB276,{0,1,2,3,"3.5",4,5},{0,0,0,1,"1.5",2,3})))</f>
        <v>1.5</v>
      </c>
      <c r="AE276" s="77">
        <f t="shared" si="47"/>
        <v>0</v>
      </c>
      <c r="AF276" s="82" t="str">
        <f t="shared" si="48"/>
        <v>F</v>
      </c>
      <c r="AG276" s="85" t="str">
        <f t="shared" si="49"/>
        <v>Fail</v>
      </c>
      <c r="AH276" s="15"/>
      <c r="AI276" s="33" t="str">
        <f>IF(F276="0","0",LOOKUP(F276,{0,1,2,3,"3.5",4,5},{"F","D","C","B","A-","A","A+"}))</f>
        <v>A-</v>
      </c>
      <c r="AJ276" s="33" t="str">
        <f>IF(H276="0","0",LOOKUP(H276,{0,1,2,3,"3.5",4,5},{"F","D","C","B","A-","A","A+"}))</f>
        <v>C</v>
      </c>
      <c r="AK276" s="33" t="str">
        <f>IF(L276="0","0",LOOKUP(L276,{0,1,2,3,"3.5",4,5},{"F","D","C","B","A-","A","A+"}))</f>
        <v>C</v>
      </c>
      <c r="AL276" s="33" t="str">
        <f>IF(P276="0","0",LOOKUP(P276,{0,1,2,3,"3.5",4,5},{"F","D","C","B","A-","A","A+"}))</f>
        <v>F</v>
      </c>
      <c r="AM276" s="33" t="str">
        <f>IF(T276="0","0",LOOKUP(T276,{0,1,2,3,"3.5",4,5},{"F","D","C","B","A-","A","A+"}))</f>
        <v>B</v>
      </c>
      <c r="AN276" s="33" t="str">
        <f>IF(X276="0","0",LOOKUP(X276,{0,1,2,3,"3.5",4,5},{"F","D","C","B","A-","A","A+"}))</f>
        <v>F</v>
      </c>
      <c r="AO276" s="33" t="str">
        <f>IF(AB276="0","0",LOOKUP(AB276,{0,1,2,3,"3.5",4,5},{"F","D","C","B","A-","A","A+"}))</f>
        <v>A-</v>
      </c>
      <c r="AP276" s="52">
        <f t="shared" si="40"/>
        <v>239</v>
      </c>
    </row>
    <row r="277" spans="1:42" ht="20.100000000000001" customHeight="1" x14ac:dyDescent="0.25">
      <c r="A277" s="86">
        <v>2287</v>
      </c>
      <c r="B277" s="87" t="s">
        <v>563</v>
      </c>
      <c r="C277" s="62">
        <v>34</v>
      </c>
      <c r="D277" s="62">
        <v>20</v>
      </c>
      <c r="E277" s="59">
        <f t="shared" si="41"/>
        <v>54</v>
      </c>
      <c r="F277" s="59">
        <f>IF(E277="0","0",LOOKUP(E277,{0,33,40,50,60,70,80},{0,1,2,3,"3.5",4,5}))</f>
        <v>3</v>
      </c>
      <c r="G277" s="59">
        <v>49</v>
      </c>
      <c r="H277" s="59">
        <f>IF(G277="0","0",LOOKUP(G277,{0,33,40,50,60,70,80},{0,1,2,3,"3.5",4,5}))</f>
        <v>2</v>
      </c>
      <c r="I277" s="59">
        <v>17</v>
      </c>
      <c r="J277" s="59">
        <v>15</v>
      </c>
      <c r="K277" s="59">
        <f t="shared" si="42"/>
        <v>32</v>
      </c>
      <c r="L277" s="59">
        <f>IF(K277="0","0",LOOKUP(K277,{0,25,30,37,45,52,60},{0,1,2,3,"3.5",4,5}))</f>
        <v>2</v>
      </c>
      <c r="M277" s="59">
        <v>20</v>
      </c>
      <c r="N277" s="59">
        <v>8</v>
      </c>
      <c r="O277" s="59">
        <f t="shared" si="43"/>
        <v>0</v>
      </c>
      <c r="P277" s="59">
        <f>IF(O277="0","0",LOOKUP(O277,{0,33,40,50,60,70,80},{0,1,2,3,"3.5",4,5}))</f>
        <v>0</v>
      </c>
      <c r="Q277" s="62">
        <v>29</v>
      </c>
      <c r="R277" s="62">
        <v>17</v>
      </c>
      <c r="S277" s="59">
        <f t="shared" si="44"/>
        <v>46</v>
      </c>
      <c r="T277" s="59">
        <f>IF(S277="0","0",LOOKUP(S277,{0,33,40,50,60,70,80},{0,1,2,3,"3.5",4,5}))</f>
        <v>2</v>
      </c>
      <c r="U277" s="62">
        <v>30</v>
      </c>
      <c r="V277" s="62">
        <v>19</v>
      </c>
      <c r="W277" s="59">
        <f t="shared" si="45"/>
        <v>49</v>
      </c>
      <c r="X277" s="59">
        <f>IF(W277="0","0",LOOKUP(W277,{0,33,40,50,60,70,80},{0,1,2,3,"3.5",4,5}))</f>
        <v>2</v>
      </c>
      <c r="Y277" s="62">
        <v>31</v>
      </c>
      <c r="Z277" s="62">
        <v>19</v>
      </c>
      <c r="AA277" s="59">
        <f t="shared" si="46"/>
        <v>50</v>
      </c>
      <c r="AB277" s="59" t="str">
        <f>IF(AA277="0","0",LOOKUP(AA277,{0,25,30,37,45,52,60},{0,1,2,3,"3.5",4,5}))</f>
        <v>3.5</v>
      </c>
      <c r="AC277" s="82" t="s">
        <v>79</v>
      </c>
      <c r="AD277" s="82" t="str">
        <f>IF(ISBLANK(AB277)," ",IF(AB277="0","0",LOOKUP(AB277,{0,1,2,3,"3.5",4,5},{0,0,0,1,"1.5",2,3})))</f>
        <v>1.5</v>
      </c>
      <c r="AE277" s="77">
        <f t="shared" si="47"/>
        <v>0</v>
      </c>
      <c r="AF277" s="82" t="str">
        <f t="shared" si="48"/>
        <v>F</v>
      </c>
      <c r="AG277" s="85" t="str">
        <f t="shared" si="49"/>
        <v>Fail</v>
      </c>
      <c r="AH277" s="15"/>
      <c r="AI277" s="33" t="str">
        <f>IF(F277="0","0",LOOKUP(F277,{0,1,2,3,"3.5",4,5},{"F","D","C","B","A-","A","A+"}))</f>
        <v>B</v>
      </c>
      <c r="AJ277" s="33" t="str">
        <f>IF(H277="0","0",LOOKUP(H277,{0,1,2,3,"3.5",4,5},{"F","D","C","B","A-","A","A+"}))</f>
        <v>C</v>
      </c>
      <c r="AK277" s="33" t="str">
        <f>IF(L277="0","0",LOOKUP(L277,{0,1,2,3,"3.5",4,5},{"F","D","C","B","A-","A","A+"}))</f>
        <v>C</v>
      </c>
      <c r="AL277" s="33" t="str">
        <f>IF(P277="0","0",LOOKUP(P277,{0,1,2,3,"3.5",4,5},{"F","D","C","B","A-","A","A+"}))</f>
        <v>F</v>
      </c>
      <c r="AM277" s="33" t="str">
        <f>IF(T277="0","0",LOOKUP(T277,{0,1,2,3,"3.5",4,5},{"F","D","C","B","A-","A","A+"}))</f>
        <v>C</v>
      </c>
      <c r="AN277" s="33" t="str">
        <f>IF(X277="0","0",LOOKUP(X277,{0,1,2,3,"3.5",4,5},{"F","D","C","B","A-","A","A+"}))</f>
        <v>C</v>
      </c>
      <c r="AO277" s="33" t="str">
        <f>IF(AB277="0","0",LOOKUP(AB277,{0,1,2,3,"3.5",4,5},{"F","D","C","B","A-","A","A+"}))</f>
        <v>A-</v>
      </c>
      <c r="AP277" s="52">
        <f t="shared" si="40"/>
        <v>280</v>
      </c>
    </row>
    <row r="278" spans="1:42" ht="20.100000000000001" customHeight="1" x14ac:dyDescent="0.25">
      <c r="A278" s="86">
        <v>2288</v>
      </c>
      <c r="B278" s="87" t="s">
        <v>564</v>
      </c>
      <c r="C278" s="62">
        <v>0</v>
      </c>
      <c r="D278" s="62">
        <v>0</v>
      </c>
      <c r="E278" s="59">
        <f t="shared" si="41"/>
        <v>0</v>
      </c>
      <c r="F278" s="59">
        <f>IF(E278="0","0",LOOKUP(E278,{0,33,40,50,60,70,80},{0,1,2,3,"3.5",4,5}))</f>
        <v>0</v>
      </c>
      <c r="G278" s="59"/>
      <c r="H278" s="59">
        <f>IF(G278="0","0",LOOKUP(G278,{0,33,40,50,60,70,80},{0,1,2,3,"3.5",4,5}))</f>
        <v>0</v>
      </c>
      <c r="I278" s="67"/>
      <c r="J278" s="67"/>
      <c r="K278" s="59">
        <f t="shared" si="42"/>
        <v>0</v>
      </c>
      <c r="L278" s="59">
        <f>IF(K278="0","0",LOOKUP(K278,{0,25,30,37,45,52,60},{0,1,2,3,"3.5",4,5}))</f>
        <v>0</v>
      </c>
      <c r="M278" s="67"/>
      <c r="N278" s="67"/>
      <c r="O278" s="59">
        <f t="shared" si="43"/>
        <v>0</v>
      </c>
      <c r="P278" s="59">
        <f>IF(O278="0","0",LOOKUP(O278,{0,33,40,50,60,70,80},{0,1,2,3,"3.5",4,5}))</f>
        <v>0</v>
      </c>
      <c r="Q278" s="62">
        <v>0</v>
      </c>
      <c r="R278" s="62">
        <v>0</v>
      </c>
      <c r="S278" s="59">
        <f t="shared" si="44"/>
        <v>0</v>
      </c>
      <c r="T278" s="59">
        <f>IF(S278="0","0",LOOKUP(S278,{0,33,40,50,60,70,80},{0,1,2,3,"3.5",4,5}))</f>
        <v>0</v>
      </c>
      <c r="U278" s="62">
        <v>0</v>
      </c>
      <c r="V278" s="62">
        <v>0</v>
      </c>
      <c r="W278" s="59">
        <f t="shared" si="45"/>
        <v>0</v>
      </c>
      <c r="X278" s="59">
        <f>IF(W278="0","0",LOOKUP(W278,{0,33,40,50,60,70,80},{0,1,2,3,"3.5",4,5}))</f>
        <v>0</v>
      </c>
      <c r="Y278" s="62">
        <v>0</v>
      </c>
      <c r="Z278" s="62">
        <v>0</v>
      </c>
      <c r="AA278" s="59">
        <f t="shared" si="46"/>
        <v>0</v>
      </c>
      <c r="AB278" s="59">
        <f>IF(AA278="0","0",LOOKUP(AA278,{0,25,30,37,45,52,60},{0,1,2,3,"3.5",4,5}))</f>
        <v>0</v>
      </c>
      <c r="AC278" s="82" t="s">
        <v>79</v>
      </c>
      <c r="AD278" s="82">
        <f>IF(ISBLANK(AB278)," ",IF(AB278="0","0",LOOKUP(AB278,{0,1,2,3,"3.5",4,5},{0,0,0,1,"1.5",2,3})))</f>
        <v>0</v>
      </c>
      <c r="AE278" s="77">
        <f t="shared" si="47"/>
        <v>0</v>
      </c>
      <c r="AF278" s="82" t="str">
        <f t="shared" si="48"/>
        <v>F</v>
      </c>
      <c r="AG278" s="85" t="str">
        <f t="shared" si="49"/>
        <v>Fail</v>
      </c>
      <c r="AH278" s="15"/>
      <c r="AI278" s="33" t="str">
        <f>IF(F278="0","0",LOOKUP(F278,{0,1,2,3,"3.5",4,5},{"F","D","C","B","A-","A","A+"}))</f>
        <v>F</v>
      </c>
      <c r="AJ278" s="33" t="str">
        <f>IF(H278="0","0",LOOKUP(H278,{0,1,2,3,"3.5",4,5},{"F","D","C","B","A-","A","A+"}))</f>
        <v>F</v>
      </c>
      <c r="AK278" s="33" t="str">
        <f>IF(L278="0","0",LOOKUP(L278,{0,1,2,3,"3.5",4,5},{"F","D","C","B","A-","A","A+"}))</f>
        <v>F</v>
      </c>
      <c r="AL278" s="33" t="str">
        <f>IF(P278="0","0",LOOKUP(P278,{0,1,2,3,"3.5",4,5},{"F","D","C","B","A-","A","A+"}))</f>
        <v>F</v>
      </c>
      <c r="AM278" s="33" t="str">
        <f>IF(T278="0","0",LOOKUP(T278,{0,1,2,3,"3.5",4,5},{"F","D","C","B","A-","A","A+"}))</f>
        <v>F</v>
      </c>
      <c r="AN278" s="33" t="str">
        <f>IF(X278="0","0",LOOKUP(X278,{0,1,2,3,"3.5",4,5},{"F","D","C","B","A-","A","A+"}))</f>
        <v>F</v>
      </c>
      <c r="AO278" s="33" t="str">
        <f>IF(AB278="0","0",LOOKUP(AB278,{0,1,2,3,"3.5",4,5},{"F","D","C","B","A-","A","A+"}))</f>
        <v>F</v>
      </c>
      <c r="AP278" s="52">
        <f t="shared" si="40"/>
        <v>0</v>
      </c>
    </row>
    <row r="279" spans="1:42" ht="20.100000000000001" customHeight="1" x14ac:dyDescent="0.25">
      <c r="A279" s="86">
        <v>2289</v>
      </c>
      <c r="B279" s="87" t="s">
        <v>565</v>
      </c>
      <c r="C279" s="62">
        <v>33</v>
      </c>
      <c r="D279" s="62">
        <v>18</v>
      </c>
      <c r="E279" s="59">
        <f t="shared" si="41"/>
        <v>51</v>
      </c>
      <c r="F279" s="59">
        <f>IF(E279="0","0",LOOKUP(E279,{0,33,40,50,60,70,80},{0,1,2,3,"3.5",4,5}))</f>
        <v>3</v>
      </c>
      <c r="G279" s="59">
        <v>52</v>
      </c>
      <c r="H279" s="59">
        <f>IF(G279="0","0",LOOKUP(G279,{0,33,40,50,60,70,80},{0,1,2,3,"3.5",4,5}))</f>
        <v>3</v>
      </c>
      <c r="I279" s="59">
        <v>28</v>
      </c>
      <c r="J279" s="59">
        <v>13</v>
      </c>
      <c r="K279" s="59">
        <f t="shared" si="42"/>
        <v>41</v>
      </c>
      <c r="L279" s="59">
        <f>IF(K279="0","0",LOOKUP(K279,{0,25,30,37,45,52,60},{0,1,2,3,"3.5",4,5}))</f>
        <v>3</v>
      </c>
      <c r="M279" s="59">
        <v>19</v>
      </c>
      <c r="N279" s="59">
        <v>9</v>
      </c>
      <c r="O279" s="59">
        <f t="shared" si="43"/>
        <v>28</v>
      </c>
      <c r="P279" s="59">
        <f>IF(O279="0","0",LOOKUP(O279,{0,33,40,50,60,70,80},{0,1,2,3,"3.5",4,5}))</f>
        <v>0</v>
      </c>
      <c r="Q279" s="62">
        <v>24</v>
      </c>
      <c r="R279" s="62">
        <v>14</v>
      </c>
      <c r="S279" s="59">
        <f t="shared" si="44"/>
        <v>38</v>
      </c>
      <c r="T279" s="59">
        <f>IF(S279="0","0",LOOKUP(S279,{0,33,40,50,60,70,80},{0,1,2,3,"3.5",4,5}))</f>
        <v>1</v>
      </c>
      <c r="U279" s="62">
        <v>33</v>
      </c>
      <c r="V279" s="62">
        <v>14</v>
      </c>
      <c r="W279" s="59">
        <f t="shared" si="45"/>
        <v>47</v>
      </c>
      <c r="X279" s="59">
        <f>IF(W279="0","0",LOOKUP(W279,{0,33,40,50,60,70,80},{0,1,2,3,"3.5",4,5}))</f>
        <v>2</v>
      </c>
      <c r="Y279" s="62">
        <v>31</v>
      </c>
      <c r="Z279" s="62">
        <v>12</v>
      </c>
      <c r="AA279" s="59">
        <f t="shared" si="46"/>
        <v>43</v>
      </c>
      <c r="AB279" s="59">
        <f>IF(AA279="0","0",LOOKUP(AA279,{0,25,30,37,45,52,60},{0,1,2,3,"3.5",4,5}))</f>
        <v>3</v>
      </c>
      <c r="AC279" s="82" t="s">
        <v>79</v>
      </c>
      <c r="AD279" s="82">
        <f>IF(ISBLANK(AB279)," ",IF(AB279="0","0",LOOKUP(AB279,{0,1,2,3,"3.5",4,5},{0,0,0,1,"1.5",2,3})))</f>
        <v>1</v>
      </c>
      <c r="AE279" s="77">
        <f t="shared" si="47"/>
        <v>0</v>
      </c>
      <c r="AF279" s="82" t="str">
        <f t="shared" si="48"/>
        <v>F</v>
      </c>
      <c r="AG279" s="85" t="str">
        <f t="shared" si="49"/>
        <v>Fail</v>
      </c>
      <c r="AH279" s="15"/>
      <c r="AI279" s="33" t="str">
        <f>IF(F279="0","0",LOOKUP(F279,{0,1,2,3,"3.5",4,5},{"F","D","C","B","A-","A","A+"}))</f>
        <v>B</v>
      </c>
      <c r="AJ279" s="33" t="str">
        <f>IF(H279="0","0",LOOKUP(H279,{0,1,2,3,"3.5",4,5},{"F","D","C","B","A-","A","A+"}))</f>
        <v>B</v>
      </c>
      <c r="AK279" s="33" t="str">
        <f>IF(L279="0","0",LOOKUP(L279,{0,1,2,3,"3.5",4,5},{"F","D","C","B","A-","A","A+"}))</f>
        <v>B</v>
      </c>
      <c r="AL279" s="33" t="str">
        <f>IF(P279="0","0",LOOKUP(P279,{0,1,2,3,"3.5",4,5},{"F","D","C","B","A-","A","A+"}))</f>
        <v>F</v>
      </c>
      <c r="AM279" s="33" t="str">
        <f>IF(T279="0","0",LOOKUP(T279,{0,1,2,3,"3.5",4,5},{"F","D","C","B","A-","A","A+"}))</f>
        <v>D</v>
      </c>
      <c r="AN279" s="33" t="str">
        <f>IF(X279="0","0",LOOKUP(X279,{0,1,2,3,"3.5",4,5},{"F","D","C","B","A-","A","A+"}))</f>
        <v>C</v>
      </c>
      <c r="AO279" s="33" t="str">
        <f>IF(AB279="0","0",LOOKUP(AB279,{0,1,2,3,"3.5",4,5},{"F","D","C","B","A-","A","A+"}))</f>
        <v>B</v>
      </c>
      <c r="AP279" s="52">
        <f t="shared" si="40"/>
        <v>300</v>
      </c>
    </row>
    <row r="280" spans="1:42" ht="20.100000000000001" customHeight="1" x14ac:dyDescent="0.25">
      <c r="A280" s="86">
        <v>2290</v>
      </c>
      <c r="B280" s="87" t="s">
        <v>566</v>
      </c>
      <c r="C280" s="62">
        <v>34</v>
      </c>
      <c r="D280" s="62">
        <v>20</v>
      </c>
      <c r="E280" s="59">
        <f t="shared" si="41"/>
        <v>54</v>
      </c>
      <c r="F280" s="59">
        <f>IF(E280="0","0",LOOKUP(E280,{0,33,40,50,60,70,80},{0,1,2,3,"3.5",4,5}))</f>
        <v>3</v>
      </c>
      <c r="G280" s="59">
        <v>43</v>
      </c>
      <c r="H280" s="59">
        <f>IF(G280="0","0",LOOKUP(G280,{0,33,40,50,60,70,80},{0,1,2,3,"3.5",4,5}))</f>
        <v>2</v>
      </c>
      <c r="I280" s="59">
        <v>25</v>
      </c>
      <c r="J280" s="59">
        <v>21</v>
      </c>
      <c r="K280" s="59">
        <f t="shared" si="42"/>
        <v>46</v>
      </c>
      <c r="L280" s="59" t="str">
        <f>IF(K280="0","0",LOOKUP(K280,{0,25,30,37,45,52,60},{0,1,2,3,"3.5",4,5}))</f>
        <v>3.5</v>
      </c>
      <c r="M280" s="59">
        <v>19</v>
      </c>
      <c r="N280" s="59">
        <v>19</v>
      </c>
      <c r="O280" s="59">
        <f t="shared" si="43"/>
        <v>38</v>
      </c>
      <c r="P280" s="59">
        <f>IF(O280="0","0",LOOKUP(O280,{0,33,40,50,60,70,80},{0,1,2,3,"3.5",4,5}))</f>
        <v>1</v>
      </c>
      <c r="Q280" s="62">
        <v>33</v>
      </c>
      <c r="R280" s="62">
        <v>17</v>
      </c>
      <c r="S280" s="59">
        <f t="shared" si="44"/>
        <v>50</v>
      </c>
      <c r="T280" s="59">
        <f>IF(S280="0","0",LOOKUP(S280,{0,33,40,50,60,70,80},{0,1,2,3,"3.5",4,5}))</f>
        <v>3</v>
      </c>
      <c r="U280" s="62">
        <v>38</v>
      </c>
      <c r="V280" s="62">
        <v>21</v>
      </c>
      <c r="W280" s="59">
        <f t="shared" si="45"/>
        <v>59</v>
      </c>
      <c r="X280" s="59">
        <f>IF(W280="0","0",LOOKUP(W280,{0,33,40,50,60,70,80},{0,1,2,3,"3.5",4,5}))</f>
        <v>3</v>
      </c>
      <c r="Y280" s="62">
        <v>26</v>
      </c>
      <c r="Z280" s="62">
        <v>15</v>
      </c>
      <c r="AA280" s="59">
        <f t="shared" si="46"/>
        <v>41</v>
      </c>
      <c r="AB280" s="59">
        <f>IF(AA280="0","0",LOOKUP(AA280,{0,25,30,37,45,52,60},{0,1,2,3,"3.5",4,5}))</f>
        <v>3</v>
      </c>
      <c r="AC280" s="82" t="s">
        <v>79</v>
      </c>
      <c r="AD280" s="82">
        <f>IF(ISBLANK(AB280)," ",IF(AB280="0","0",LOOKUP(AB280,{0,1,2,3,"3.5",4,5},{0,0,0,1,"1.5",2,3})))</f>
        <v>1</v>
      </c>
      <c r="AE280" s="77">
        <f t="shared" si="47"/>
        <v>2.75</v>
      </c>
      <c r="AF280" s="82" t="str">
        <f t="shared" si="48"/>
        <v>C</v>
      </c>
      <c r="AG280" s="85" t="str">
        <f t="shared" si="49"/>
        <v>Bellow Average Result</v>
      </c>
      <c r="AH280" s="15"/>
      <c r="AI280" s="33" t="str">
        <f>IF(F280="0","0",LOOKUP(F280,{0,1,2,3,"3.5",4,5},{"F","D","C","B","A-","A","A+"}))</f>
        <v>B</v>
      </c>
      <c r="AJ280" s="33" t="str">
        <f>IF(H280="0","0",LOOKUP(H280,{0,1,2,3,"3.5",4,5},{"F","D","C","B","A-","A","A+"}))</f>
        <v>C</v>
      </c>
      <c r="AK280" s="33" t="str">
        <f>IF(L280="0","0",LOOKUP(L280,{0,1,2,3,"3.5",4,5},{"F","D","C","B","A-","A","A+"}))</f>
        <v>A-</v>
      </c>
      <c r="AL280" s="33" t="str">
        <f>IF(P280="0","0",LOOKUP(P280,{0,1,2,3,"3.5",4,5},{"F","D","C","B","A-","A","A+"}))</f>
        <v>D</v>
      </c>
      <c r="AM280" s="33" t="str">
        <f>IF(T280="0","0",LOOKUP(T280,{0,1,2,3,"3.5",4,5},{"F","D","C","B","A-","A","A+"}))</f>
        <v>B</v>
      </c>
      <c r="AN280" s="33" t="str">
        <f>IF(X280="0","0",LOOKUP(X280,{0,1,2,3,"3.5",4,5},{"F","D","C","B","A-","A","A+"}))</f>
        <v>B</v>
      </c>
      <c r="AO280" s="33" t="str">
        <f>IF(AB280="0","0",LOOKUP(AB280,{0,1,2,3,"3.5",4,5},{"F","D","C","B","A-","A","A+"}))</f>
        <v>B</v>
      </c>
      <c r="AP280" s="52">
        <f t="shared" si="40"/>
        <v>331</v>
      </c>
    </row>
    <row r="281" spans="1:42" ht="20.100000000000001" customHeight="1" x14ac:dyDescent="0.25">
      <c r="A281" s="86">
        <v>2291</v>
      </c>
      <c r="B281" s="87" t="s">
        <v>567</v>
      </c>
      <c r="C281" s="62">
        <v>49</v>
      </c>
      <c r="D281" s="62">
        <v>24</v>
      </c>
      <c r="E281" s="59">
        <f t="shared" si="41"/>
        <v>73</v>
      </c>
      <c r="F281" s="59">
        <f>IF(E281="0","0",LOOKUP(E281,{0,33,40,50,60,70,80},{0,1,2,3,"3.5",4,5}))</f>
        <v>4</v>
      </c>
      <c r="G281" s="59">
        <v>51</v>
      </c>
      <c r="H281" s="59">
        <f>IF(G281="0","0",LOOKUP(G281,{0,33,40,50,60,70,80},{0,1,2,3,"3.5",4,5}))</f>
        <v>3</v>
      </c>
      <c r="I281" s="59">
        <v>27</v>
      </c>
      <c r="J281" s="59">
        <v>20</v>
      </c>
      <c r="K281" s="59">
        <f t="shared" si="42"/>
        <v>47</v>
      </c>
      <c r="L281" s="59" t="str">
        <f>IF(K281="0","0",LOOKUP(K281,{0,25,30,37,45,52,60},{0,1,2,3,"3.5",4,5}))</f>
        <v>3.5</v>
      </c>
      <c r="M281" s="59">
        <v>24</v>
      </c>
      <c r="N281" s="59">
        <v>23</v>
      </c>
      <c r="O281" s="59">
        <f t="shared" si="43"/>
        <v>47</v>
      </c>
      <c r="P281" s="59">
        <f>IF(O281="0","0",LOOKUP(O281,{0,33,40,50,60,70,80},{0,1,2,3,"3.5",4,5}))</f>
        <v>2</v>
      </c>
      <c r="Q281" s="62">
        <v>49</v>
      </c>
      <c r="R281" s="62">
        <v>23</v>
      </c>
      <c r="S281" s="59">
        <f t="shared" si="44"/>
        <v>72</v>
      </c>
      <c r="T281" s="59">
        <f>IF(S281="0","0",LOOKUP(S281,{0,33,40,50,60,70,80},{0,1,2,3,"3.5",4,5}))</f>
        <v>4</v>
      </c>
      <c r="U281" s="62">
        <v>49</v>
      </c>
      <c r="V281" s="62">
        <v>28</v>
      </c>
      <c r="W281" s="59">
        <f t="shared" si="45"/>
        <v>77</v>
      </c>
      <c r="X281" s="59">
        <f>IF(W281="0","0",LOOKUP(W281,{0,33,40,50,60,70,80},{0,1,2,3,"3.5",4,5}))</f>
        <v>4</v>
      </c>
      <c r="Y281" s="62">
        <v>43</v>
      </c>
      <c r="Z281" s="62">
        <v>22</v>
      </c>
      <c r="AA281" s="59">
        <f t="shared" si="46"/>
        <v>65</v>
      </c>
      <c r="AB281" s="59">
        <f>IF(AA281="0","0",LOOKUP(AA281,{0,25,30,37,45,52,60},{0,1,2,3,"3.5",4,5}))</f>
        <v>5</v>
      </c>
      <c r="AC281" s="82" t="s">
        <v>79</v>
      </c>
      <c r="AD281" s="82">
        <f>IF(ISBLANK(AB281)," ",IF(AB281="0","0",LOOKUP(AB281,{0,1,2,3,"3.5",4,5},{0,0,0,1,"1.5",2,3})))</f>
        <v>3</v>
      </c>
      <c r="AE281" s="77">
        <f t="shared" si="47"/>
        <v>3.9166666666666665</v>
      </c>
      <c r="AF281" s="82" t="str">
        <f t="shared" si="48"/>
        <v>A-</v>
      </c>
      <c r="AG281" s="85" t="str">
        <f t="shared" si="49"/>
        <v>Good Result</v>
      </c>
      <c r="AH281" s="15"/>
      <c r="AI281" s="33" t="str">
        <f>IF(F281="0","0",LOOKUP(F281,{0,1,2,3,"3.5",4,5},{"F","D","C","B","A-","A","A+"}))</f>
        <v>A</v>
      </c>
      <c r="AJ281" s="33" t="str">
        <f>IF(H281="0","0",LOOKUP(H281,{0,1,2,3,"3.5",4,5},{"F","D","C","B","A-","A","A+"}))</f>
        <v>B</v>
      </c>
      <c r="AK281" s="33" t="str">
        <f>IF(L281="0","0",LOOKUP(L281,{0,1,2,3,"3.5",4,5},{"F","D","C","B","A-","A","A+"}))</f>
        <v>A-</v>
      </c>
      <c r="AL281" s="33" t="str">
        <f>IF(P281="0","0",LOOKUP(P281,{0,1,2,3,"3.5",4,5},{"F","D","C","B","A-","A","A+"}))</f>
        <v>C</v>
      </c>
      <c r="AM281" s="33" t="str">
        <f>IF(T281="0","0",LOOKUP(T281,{0,1,2,3,"3.5",4,5},{"F","D","C","B","A-","A","A+"}))</f>
        <v>A</v>
      </c>
      <c r="AN281" s="33" t="str">
        <f>IF(X281="0","0",LOOKUP(X281,{0,1,2,3,"3.5",4,5},{"F","D","C","B","A-","A","A+"}))</f>
        <v>A</v>
      </c>
      <c r="AO281" s="33" t="str">
        <f>IF(AB281="0","0",LOOKUP(AB281,{0,1,2,3,"3.5",4,5},{"F","D","C","B","A-","A","A+"}))</f>
        <v>A+</v>
      </c>
      <c r="AP281" s="52">
        <f t="shared" si="40"/>
        <v>432</v>
      </c>
    </row>
    <row r="282" spans="1:42" ht="20.100000000000001" customHeight="1" x14ac:dyDescent="0.25">
      <c r="A282" s="86">
        <v>2292</v>
      </c>
      <c r="B282" s="87" t="s">
        <v>568</v>
      </c>
      <c r="C282" s="62">
        <v>38</v>
      </c>
      <c r="D282" s="62">
        <v>17</v>
      </c>
      <c r="E282" s="59">
        <f t="shared" si="41"/>
        <v>55</v>
      </c>
      <c r="F282" s="59">
        <f>IF(E282="0","0",LOOKUP(E282,{0,33,40,50,60,70,80},{0,1,2,3,"3.5",4,5}))</f>
        <v>3</v>
      </c>
      <c r="G282" s="59">
        <v>43</v>
      </c>
      <c r="H282" s="59">
        <f>IF(G282="0","0",LOOKUP(G282,{0,33,40,50,60,70,80},{0,1,2,3,"3.5",4,5}))</f>
        <v>2</v>
      </c>
      <c r="I282" s="59">
        <v>17</v>
      </c>
      <c r="J282" s="59">
        <v>14</v>
      </c>
      <c r="K282" s="59">
        <f t="shared" si="42"/>
        <v>31</v>
      </c>
      <c r="L282" s="59">
        <f>IF(K282="0","0",LOOKUP(K282,{0,25,30,37,45,52,60},{0,1,2,3,"3.5",4,5}))</f>
        <v>2</v>
      </c>
      <c r="M282" s="59">
        <v>20</v>
      </c>
      <c r="N282" s="59">
        <v>15</v>
      </c>
      <c r="O282" s="59">
        <f t="shared" si="43"/>
        <v>35</v>
      </c>
      <c r="P282" s="59">
        <f>IF(O282="0","0",LOOKUP(O282,{0,33,40,50,60,70,80},{0,1,2,3,"3.5",4,5}))</f>
        <v>1</v>
      </c>
      <c r="Q282" s="62">
        <v>25</v>
      </c>
      <c r="R282" s="62">
        <v>14</v>
      </c>
      <c r="S282" s="59">
        <f t="shared" si="44"/>
        <v>39</v>
      </c>
      <c r="T282" s="59">
        <f>IF(S282="0","0",LOOKUP(S282,{0,33,40,50,60,70,80},{0,1,2,3,"3.5",4,5}))</f>
        <v>1</v>
      </c>
      <c r="U282" s="62">
        <v>0</v>
      </c>
      <c r="V282" s="62">
        <v>0</v>
      </c>
      <c r="W282" s="59">
        <f t="shared" si="45"/>
        <v>0</v>
      </c>
      <c r="X282" s="59">
        <f>IF(W282="0","0",LOOKUP(W282,{0,33,40,50,60,70,80},{0,1,2,3,"3.5",4,5}))</f>
        <v>0</v>
      </c>
      <c r="Y282" s="62">
        <v>21</v>
      </c>
      <c r="Z282" s="62">
        <v>14</v>
      </c>
      <c r="AA282" s="59">
        <f t="shared" si="46"/>
        <v>35</v>
      </c>
      <c r="AB282" s="59">
        <f>IF(AA282="0","0",LOOKUP(AA282,{0,25,30,37,45,52,60},{0,1,2,3,"3.5",4,5}))</f>
        <v>2</v>
      </c>
      <c r="AC282" s="82" t="s">
        <v>79</v>
      </c>
      <c r="AD282" s="82">
        <f>IF(ISBLANK(AB282)," ",IF(AB282="0","0",LOOKUP(AB282,{0,1,2,3,"3.5",4,5},{0,0,0,1,"1.5",2,3})))</f>
        <v>0</v>
      </c>
      <c r="AE282" s="77">
        <f t="shared" si="47"/>
        <v>0</v>
      </c>
      <c r="AF282" s="82" t="str">
        <f t="shared" si="48"/>
        <v>F</v>
      </c>
      <c r="AG282" s="85" t="str">
        <f t="shared" si="49"/>
        <v>Fail</v>
      </c>
      <c r="AH282" s="15"/>
      <c r="AI282" s="33" t="str">
        <f>IF(F282="0","0",LOOKUP(F282,{0,1,2,3,"3.5",4,5},{"F","D","C","B","A-","A","A+"}))</f>
        <v>B</v>
      </c>
      <c r="AJ282" s="33" t="str">
        <f>IF(H282="0","0",LOOKUP(H282,{0,1,2,3,"3.5",4,5},{"F","D","C","B","A-","A","A+"}))</f>
        <v>C</v>
      </c>
      <c r="AK282" s="33" t="str">
        <f>IF(L282="0","0",LOOKUP(L282,{0,1,2,3,"3.5",4,5},{"F","D","C","B","A-","A","A+"}))</f>
        <v>C</v>
      </c>
      <c r="AL282" s="33" t="str">
        <f>IF(P282="0","0",LOOKUP(P282,{0,1,2,3,"3.5",4,5},{"F","D","C","B","A-","A","A+"}))</f>
        <v>D</v>
      </c>
      <c r="AM282" s="33" t="str">
        <f>IF(T282="0","0",LOOKUP(T282,{0,1,2,3,"3.5",4,5},{"F","D","C","B","A-","A","A+"}))</f>
        <v>D</v>
      </c>
      <c r="AN282" s="33" t="str">
        <f>IF(X282="0","0",LOOKUP(X282,{0,1,2,3,"3.5",4,5},{"F","D","C","B","A-","A","A+"}))</f>
        <v>F</v>
      </c>
      <c r="AO282" s="33" t="str">
        <f>IF(AB282="0","0",LOOKUP(AB282,{0,1,2,3,"3.5",4,5},{"F","D","C","B","A-","A","A+"}))</f>
        <v>C</v>
      </c>
      <c r="AP282" s="52">
        <f t="shared" si="40"/>
        <v>238</v>
      </c>
    </row>
    <row r="283" spans="1:42" ht="20.100000000000001" customHeight="1" x14ac:dyDescent="0.25">
      <c r="A283" s="86">
        <v>2293</v>
      </c>
      <c r="B283" s="87" t="s">
        <v>569</v>
      </c>
      <c r="C283" s="62">
        <v>40</v>
      </c>
      <c r="D283" s="62">
        <v>19</v>
      </c>
      <c r="E283" s="59">
        <f t="shared" si="41"/>
        <v>59</v>
      </c>
      <c r="F283" s="59">
        <f>IF(E283="0","0",LOOKUP(E283,{0,33,40,50,60,70,80},{0,1,2,3,"3.5",4,5}))</f>
        <v>3</v>
      </c>
      <c r="G283" s="59">
        <v>25</v>
      </c>
      <c r="H283" s="59">
        <f>IF(G283="0","0",LOOKUP(G283,{0,33,40,50,60,70,80},{0,1,2,3,"3.5",4,5}))</f>
        <v>0</v>
      </c>
      <c r="I283" s="59">
        <v>12</v>
      </c>
      <c r="J283" s="59">
        <v>11</v>
      </c>
      <c r="K283" s="59">
        <f t="shared" si="42"/>
        <v>0</v>
      </c>
      <c r="L283" s="59">
        <f>IF(K283="0","0",LOOKUP(K283,{0,25,30,37,45,52,60},{0,1,2,3,"3.5",4,5}))</f>
        <v>0</v>
      </c>
      <c r="M283" s="59">
        <v>22</v>
      </c>
      <c r="N283" s="59">
        <v>17</v>
      </c>
      <c r="O283" s="59">
        <f t="shared" si="43"/>
        <v>39</v>
      </c>
      <c r="P283" s="59">
        <f>IF(O283="0","0",LOOKUP(O283,{0,33,40,50,60,70,80},{0,1,2,3,"3.5",4,5}))</f>
        <v>1</v>
      </c>
      <c r="Q283" s="62">
        <v>41</v>
      </c>
      <c r="R283" s="62">
        <v>16</v>
      </c>
      <c r="S283" s="59">
        <f t="shared" si="44"/>
        <v>57</v>
      </c>
      <c r="T283" s="59">
        <f>IF(S283="0","0",LOOKUP(S283,{0,33,40,50,60,70,80},{0,1,2,3,"3.5",4,5}))</f>
        <v>3</v>
      </c>
      <c r="U283" s="62">
        <v>38</v>
      </c>
      <c r="V283" s="62">
        <v>13</v>
      </c>
      <c r="W283" s="59">
        <f t="shared" si="45"/>
        <v>51</v>
      </c>
      <c r="X283" s="59">
        <f>IF(W283="0","0",LOOKUP(W283,{0,33,40,50,60,70,80},{0,1,2,3,"3.5",4,5}))</f>
        <v>3</v>
      </c>
      <c r="Y283" s="62">
        <v>34</v>
      </c>
      <c r="Z283" s="62">
        <v>14</v>
      </c>
      <c r="AA283" s="59">
        <f t="shared" si="46"/>
        <v>48</v>
      </c>
      <c r="AB283" s="59" t="str">
        <f>IF(AA283="0","0",LOOKUP(AA283,{0,25,30,37,45,52,60},{0,1,2,3,"3.5",4,5}))</f>
        <v>3.5</v>
      </c>
      <c r="AC283" s="82" t="s">
        <v>79</v>
      </c>
      <c r="AD283" s="82" t="str">
        <f>IF(ISBLANK(AB283)," ",IF(AB283="0","0",LOOKUP(AB283,{0,1,2,3,"3.5",4,5},{0,0,0,1,"1.5",2,3})))</f>
        <v>1.5</v>
      </c>
      <c r="AE283" s="77">
        <f t="shared" si="47"/>
        <v>0</v>
      </c>
      <c r="AF283" s="82" t="str">
        <f t="shared" si="48"/>
        <v>F</v>
      </c>
      <c r="AG283" s="85" t="str">
        <f t="shared" si="49"/>
        <v>Fail</v>
      </c>
      <c r="AH283" s="15"/>
      <c r="AI283" s="33" t="str">
        <f>IF(F283="0","0",LOOKUP(F283,{0,1,2,3,"3.5",4,5},{"F","D","C","B","A-","A","A+"}))</f>
        <v>B</v>
      </c>
      <c r="AJ283" s="33" t="str">
        <f>IF(H283="0","0",LOOKUP(H283,{0,1,2,3,"3.5",4,5},{"F","D","C","B","A-","A","A+"}))</f>
        <v>F</v>
      </c>
      <c r="AK283" s="33" t="str">
        <f>IF(L283="0","0",LOOKUP(L283,{0,1,2,3,"3.5",4,5},{"F","D","C","B","A-","A","A+"}))</f>
        <v>F</v>
      </c>
      <c r="AL283" s="33" t="str">
        <f>IF(P283="0","0",LOOKUP(P283,{0,1,2,3,"3.5",4,5},{"F","D","C","B","A-","A","A+"}))</f>
        <v>D</v>
      </c>
      <c r="AM283" s="33" t="str">
        <f>IF(T283="0","0",LOOKUP(T283,{0,1,2,3,"3.5",4,5},{"F","D","C","B","A-","A","A+"}))</f>
        <v>B</v>
      </c>
      <c r="AN283" s="33" t="str">
        <f>IF(X283="0","0",LOOKUP(X283,{0,1,2,3,"3.5",4,5},{"F","D","C","B","A-","A","A+"}))</f>
        <v>B</v>
      </c>
      <c r="AO283" s="33" t="str">
        <f>IF(AB283="0","0",LOOKUP(AB283,{0,1,2,3,"3.5",4,5},{"F","D","C","B","A-","A","A+"}))</f>
        <v>A-</v>
      </c>
      <c r="AP283" s="52">
        <f t="shared" si="40"/>
        <v>279</v>
      </c>
    </row>
    <row r="284" spans="1:42" ht="20.100000000000001" customHeight="1" x14ac:dyDescent="0.25">
      <c r="A284" s="86">
        <v>2294</v>
      </c>
      <c r="B284" s="87" t="s">
        <v>570</v>
      </c>
      <c r="C284" s="62">
        <v>33</v>
      </c>
      <c r="D284" s="62">
        <v>18</v>
      </c>
      <c r="E284" s="59">
        <f t="shared" si="41"/>
        <v>51</v>
      </c>
      <c r="F284" s="59">
        <f>IF(E284="0","0",LOOKUP(E284,{0,33,40,50,60,70,80},{0,1,2,3,"3.5",4,5}))</f>
        <v>3</v>
      </c>
      <c r="G284" s="59">
        <v>48</v>
      </c>
      <c r="H284" s="59">
        <f>IF(G284="0","0",LOOKUP(G284,{0,33,40,50,60,70,80},{0,1,2,3,"3.5",4,5}))</f>
        <v>2</v>
      </c>
      <c r="I284" s="59">
        <v>21</v>
      </c>
      <c r="J284" s="59">
        <v>14</v>
      </c>
      <c r="K284" s="59">
        <f t="shared" si="42"/>
        <v>35</v>
      </c>
      <c r="L284" s="59">
        <f>IF(K284="0","0",LOOKUP(K284,{0,25,30,37,45,52,60},{0,1,2,3,"3.5",4,5}))</f>
        <v>2</v>
      </c>
      <c r="M284" s="59">
        <v>27</v>
      </c>
      <c r="N284" s="59">
        <v>12</v>
      </c>
      <c r="O284" s="59">
        <f t="shared" si="43"/>
        <v>39</v>
      </c>
      <c r="P284" s="59">
        <f>IF(O284="0","0",LOOKUP(O284,{0,33,40,50,60,70,80},{0,1,2,3,"3.5",4,5}))</f>
        <v>1</v>
      </c>
      <c r="Q284" s="62">
        <v>29</v>
      </c>
      <c r="R284" s="62">
        <v>17</v>
      </c>
      <c r="S284" s="59">
        <f t="shared" si="44"/>
        <v>46</v>
      </c>
      <c r="T284" s="59">
        <f>IF(S284="0","0",LOOKUP(S284,{0,33,40,50,60,70,80},{0,1,2,3,"3.5",4,5}))</f>
        <v>2</v>
      </c>
      <c r="U284" s="62">
        <v>34</v>
      </c>
      <c r="V284" s="62">
        <v>9</v>
      </c>
      <c r="W284" s="59">
        <f t="shared" si="45"/>
        <v>43</v>
      </c>
      <c r="X284" s="59">
        <f>IF(W284="0","0",LOOKUP(W284,{0,33,40,50,60,70,80},{0,1,2,3,"3.5",4,5}))</f>
        <v>2</v>
      </c>
      <c r="Y284" s="62">
        <v>35</v>
      </c>
      <c r="Z284" s="62">
        <v>11</v>
      </c>
      <c r="AA284" s="59">
        <f t="shared" si="46"/>
        <v>46</v>
      </c>
      <c r="AB284" s="59" t="str">
        <f>IF(AA284="0","0",LOOKUP(AA284,{0,25,30,37,45,52,60},{0,1,2,3,"3.5",4,5}))</f>
        <v>3.5</v>
      </c>
      <c r="AC284" s="82" t="s">
        <v>79</v>
      </c>
      <c r="AD284" s="82" t="str">
        <f>IF(ISBLANK(AB284)," ",IF(AB284="0","0",LOOKUP(AB284,{0,1,2,3,"3.5",4,5},{0,0,0,1,"1.5",2,3})))</f>
        <v>1.5</v>
      </c>
      <c r="AE284" s="77">
        <f t="shared" si="47"/>
        <v>2.25</v>
      </c>
      <c r="AF284" s="82" t="str">
        <f t="shared" si="48"/>
        <v>C</v>
      </c>
      <c r="AG284" s="85" t="str">
        <f t="shared" si="49"/>
        <v>Bellow Average Result</v>
      </c>
      <c r="AH284" s="15"/>
      <c r="AI284" s="33" t="str">
        <f>IF(F284="0","0",LOOKUP(F284,{0,1,2,3,"3.5",4,5},{"F","D","C","B","A-","A","A+"}))</f>
        <v>B</v>
      </c>
      <c r="AJ284" s="33" t="str">
        <f>IF(H284="0","0",LOOKUP(H284,{0,1,2,3,"3.5",4,5},{"F","D","C","B","A-","A","A+"}))</f>
        <v>C</v>
      </c>
      <c r="AK284" s="33" t="str">
        <f>IF(L284="0","0",LOOKUP(L284,{0,1,2,3,"3.5",4,5},{"F","D","C","B","A-","A","A+"}))</f>
        <v>C</v>
      </c>
      <c r="AL284" s="33" t="str">
        <f>IF(P284="0","0",LOOKUP(P284,{0,1,2,3,"3.5",4,5},{"F","D","C","B","A-","A","A+"}))</f>
        <v>D</v>
      </c>
      <c r="AM284" s="33" t="str">
        <f>IF(T284="0","0",LOOKUP(T284,{0,1,2,3,"3.5",4,5},{"F","D","C","B","A-","A","A+"}))</f>
        <v>C</v>
      </c>
      <c r="AN284" s="33" t="str">
        <f>IF(X284="0","0",LOOKUP(X284,{0,1,2,3,"3.5",4,5},{"F","D","C","B","A-","A","A+"}))</f>
        <v>C</v>
      </c>
      <c r="AO284" s="33" t="str">
        <f>IF(AB284="0","0",LOOKUP(AB284,{0,1,2,3,"3.5",4,5},{"F","D","C","B","A-","A","A+"}))</f>
        <v>A-</v>
      </c>
      <c r="AP284" s="52">
        <f t="shared" si="40"/>
        <v>308</v>
      </c>
    </row>
    <row r="285" spans="1:42" ht="20.100000000000001" customHeight="1" x14ac:dyDescent="0.25">
      <c r="A285" s="86">
        <v>2295</v>
      </c>
      <c r="B285" s="87" t="s">
        <v>571</v>
      </c>
      <c r="C285" s="62">
        <v>28</v>
      </c>
      <c r="D285" s="62">
        <v>12</v>
      </c>
      <c r="E285" s="59">
        <f t="shared" si="41"/>
        <v>40</v>
      </c>
      <c r="F285" s="59">
        <f>IF(E285="0","0",LOOKUP(E285,{0,33,40,50,60,70,80},{0,1,2,3,"3.5",4,5}))</f>
        <v>2</v>
      </c>
      <c r="G285" s="59">
        <v>29</v>
      </c>
      <c r="H285" s="59">
        <f>IF(G285="0","0",LOOKUP(G285,{0,33,40,50,60,70,80},{0,1,2,3,"3.5",4,5}))</f>
        <v>0</v>
      </c>
      <c r="I285" s="59">
        <v>14</v>
      </c>
      <c r="J285" s="59">
        <v>8</v>
      </c>
      <c r="K285" s="59">
        <f t="shared" si="42"/>
        <v>22</v>
      </c>
      <c r="L285" s="59">
        <f>IF(K285="0","0",LOOKUP(K285,{0,25,30,37,45,52,60},{0,1,2,3,"3.5",4,5}))</f>
        <v>0</v>
      </c>
      <c r="M285" s="59">
        <v>20</v>
      </c>
      <c r="N285" s="59">
        <v>10</v>
      </c>
      <c r="O285" s="59">
        <f t="shared" si="43"/>
        <v>30</v>
      </c>
      <c r="P285" s="59">
        <f>IF(O285="0","0",LOOKUP(O285,{0,33,40,50,60,70,80},{0,1,2,3,"3.5",4,5}))</f>
        <v>0</v>
      </c>
      <c r="Q285" s="62">
        <v>31</v>
      </c>
      <c r="R285" s="62">
        <v>16</v>
      </c>
      <c r="S285" s="59">
        <f t="shared" si="44"/>
        <v>47</v>
      </c>
      <c r="T285" s="59">
        <f>IF(S285="0","0",LOOKUP(S285,{0,33,40,50,60,70,80},{0,1,2,3,"3.5",4,5}))</f>
        <v>2</v>
      </c>
      <c r="U285" s="62">
        <v>9</v>
      </c>
      <c r="V285" s="62">
        <v>10</v>
      </c>
      <c r="W285" s="59">
        <f t="shared" si="45"/>
        <v>0</v>
      </c>
      <c r="X285" s="59">
        <f>IF(W285="0","0",LOOKUP(W285,{0,33,40,50,60,70,80},{0,1,2,3,"3.5",4,5}))</f>
        <v>0</v>
      </c>
      <c r="Y285" s="62">
        <v>27</v>
      </c>
      <c r="Z285" s="62">
        <v>10</v>
      </c>
      <c r="AA285" s="59">
        <f t="shared" si="46"/>
        <v>37</v>
      </c>
      <c r="AB285" s="59">
        <f>IF(AA285="0","0",LOOKUP(AA285,{0,25,30,37,45,52,60},{0,1,2,3,"3.5",4,5}))</f>
        <v>3</v>
      </c>
      <c r="AC285" s="82" t="s">
        <v>79</v>
      </c>
      <c r="AD285" s="82">
        <f>IF(ISBLANK(AB285)," ",IF(AB285="0","0",LOOKUP(AB285,{0,1,2,3,"3.5",4,5},{0,0,0,1,"1.5",2,3})))</f>
        <v>1</v>
      </c>
      <c r="AE285" s="77">
        <f t="shared" si="47"/>
        <v>0</v>
      </c>
      <c r="AF285" s="82" t="str">
        <f t="shared" si="48"/>
        <v>F</v>
      </c>
      <c r="AG285" s="85" t="str">
        <f t="shared" si="49"/>
        <v>Fail</v>
      </c>
      <c r="AH285" s="15"/>
      <c r="AI285" s="33" t="str">
        <f>IF(F285="0","0",LOOKUP(F285,{0,1,2,3,"3.5",4,5},{"F","D","C","B","A-","A","A+"}))</f>
        <v>C</v>
      </c>
      <c r="AJ285" s="33" t="str">
        <f>IF(H285="0","0",LOOKUP(H285,{0,1,2,3,"3.5",4,5},{"F","D","C","B","A-","A","A+"}))</f>
        <v>F</v>
      </c>
      <c r="AK285" s="33" t="str">
        <f>IF(L285="0","0",LOOKUP(L285,{0,1,2,3,"3.5",4,5},{"F","D","C","B","A-","A","A+"}))</f>
        <v>F</v>
      </c>
      <c r="AL285" s="33" t="str">
        <f>IF(P285="0","0",LOOKUP(P285,{0,1,2,3,"3.5",4,5},{"F","D","C","B","A-","A","A+"}))</f>
        <v>F</v>
      </c>
      <c r="AM285" s="33" t="str">
        <f>IF(T285="0","0",LOOKUP(T285,{0,1,2,3,"3.5",4,5},{"F","D","C","B","A-","A","A+"}))</f>
        <v>C</v>
      </c>
      <c r="AN285" s="33" t="str">
        <f>IF(X285="0","0",LOOKUP(X285,{0,1,2,3,"3.5",4,5},{"F","D","C","B","A-","A","A+"}))</f>
        <v>F</v>
      </c>
      <c r="AO285" s="33" t="str">
        <f>IF(AB285="0","0",LOOKUP(AB285,{0,1,2,3,"3.5",4,5},{"F","D","C","B","A-","A","A+"}))</f>
        <v>B</v>
      </c>
      <c r="AP285" s="52">
        <f t="shared" si="40"/>
        <v>205</v>
      </c>
    </row>
    <row r="286" spans="1:42" ht="20.100000000000001" customHeight="1" x14ac:dyDescent="0.25">
      <c r="A286" s="86">
        <v>2296</v>
      </c>
      <c r="B286" s="87" t="s">
        <v>572</v>
      </c>
      <c r="C286" s="62">
        <v>0</v>
      </c>
      <c r="D286" s="62">
        <v>0</v>
      </c>
      <c r="E286" s="59">
        <f t="shared" si="41"/>
        <v>0</v>
      </c>
      <c r="F286" s="59">
        <f>IF(E286="0","0",LOOKUP(E286,{0,33,40,50,60,70,80},{0,1,2,3,"3.5",4,5}))</f>
        <v>0</v>
      </c>
      <c r="G286" s="59"/>
      <c r="H286" s="59">
        <f>IF(G286="0","0",LOOKUP(G286,{0,33,40,50,60,70,80},{0,1,2,3,"3.5",4,5}))</f>
        <v>0</v>
      </c>
      <c r="I286" s="59"/>
      <c r="J286" s="59"/>
      <c r="K286" s="59">
        <f t="shared" si="42"/>
        <v>0</v>
      </c>
      <c r="L286" s="59">
        <f>IF(K286="0","0",LOOKUP(K286,{0,25,30,37,45,52,60},{0,1,2,3,"3.5",4,5}))</f>
        <v>0</v>
      </c>
      <c r="M286" s="59"/>
      <c r="N286" s="59"/>
      <c r="O286" s="59">
        <f t="shared" si="43"/>
        <v>0</v>
      </c>
      <c r="P286" s="59">
        <f>IF(O286="0","0",LOOKUP(O286,{0,33,40,50,60,70,80},{0,1,2,3,"3.5",4,5}))</f>
        <v>0</v>
      </c>
      <c r="Q286" s="62">
        <v>0</v>
      </c>
      <c r="R286" s="62">
        <v>0</v>
      </c>
      <c r="S286" s="59">
        <f t="shared" si="44"/>
        <v>0</v>
      </c>
      <c r="T286" s="59">
        <f>IF(S286="0","0",LOOKUP(S286,{0,33,40,50,60,70,80},{0,1,2,3,"3.5",4,5}))</f>
        <v>0</v>
      </c>
      <c r="U286" s="62">
        <v>0</v>
      </c>
      <c r="V286" s="62">
        <v>0</v>
      </c>
      <c r="W286" s="59">
        <f t="shared" si="45"/>
        <v>0</v>
      </c>
      <c r="X286" s="59">
        <f>IF(W286="0","0",LOOKUP(W286,{0,33,40,50,60,70,80},{0,1,2,3,"3.5",4,5}))</f>
        <v>0</v>
      </c>
      <c r="Y286" s="62">
        <v>0</v>
      </c>
      <c r="Z286" s="62">
        <v>0</v>
      </c>
      <c r="AA286" s="59">
        <f t="shared" si="46"/>
        <v>0</v>
      </c>
      <c r="AB286" s="59">
        <f>IF(AA286="0","0",LOOKUP(AA286,{0,25,30,37,45,52,60},{0,1,2,3,"3.5",4,5}))</f>
        <v>0</v>
      </c>
      <c r="AC286" s="82" t="s">
        <v>79</v>
      </c>
      <c r="AD286" s="82">
        <f>IF(ISBLANK(AB286)," ",IF(AB286="0","0",LOOKUP(AB286,{0,1,2,3,"3.5",4,5},{0,0,0,1,"1.5",2,3})))</f>
        <v>0</v>
      </c>
      <c r="AE286" s="77">
        <f t="shared" si="47"/>
        <v>0</v>
      </c>
      <c r="AF286" s="82" t="str">
        <f t="shared" si="48"/>
        <v>F</v>
      </c>
      <c r="AG286" s="85" t="str">
        <f t="shared" si="49"/>
        <v>Fail</v>
      </c>
      <c r="AH286" s="15"/>
      <c r="AI286" s="33" t="str">
        <f>IF(F286="0","0",LOOKUP(F286,{0,1,2,3,"3.5",4,5},{"F","D","C","B","A-","A","A+"}))</f>
        <v>F</v>
      </c>
      <c r="AJ286" s="33" t="str">
        <f>IF(H286="0","0",LOOKUP(H286,{0,1,2,3,"3.5",4,5},{"F","D","C","B","A-","A","A+"}))</f>
        <v>F</v>
      </c>
      <c r="AK286" s="33" t="str">
        <f>IF(L286="0","0",LOOKUP(L286,{0,1,2,3,"3.5",4,5},{"F","D","C","B","A-","A","A+"}))</f>
        <v>F</v>
      </c>
      <c r="AL286" s="33" t="str">
        <f>IF(P286="0","0",LOOKUP(P286,{0,1,2,3,"3.5",4,5},{"F","D","C","B","A-","A","A+"}))</f>
        <v>F</v>
      </c>
      <c r="AM286" s="33" t="str">
        <f>IF(T286="0","0",LOOKUP(T286,{0,1,2,3,"3.5",4,5},{"F","D","C","B","A-","A","A+"}))</f>
        <v>F</v>
      </c>
      <c r="AN286" s="33" t="str">
        <f>IF(X286="0","0",LOOKUP(X286,{0,1,2,3,"3.5",4,5},{"F","D","C","B","A-","A","A+"}))</f>
        <v>F</v>
      </c>
      <c r="AO286" s="33" t="str">
        <f>IF(AB286="0","0",LOOKUP(AB286,{0,1,2,3,"3.5",4,5},{"F","D","C","B","A-","A","A+"}))</f>
        <v>F</v>
      </c>
      <c r="AP286" s="52">
        <f t="shared" si="40"/>
        <v>0</v>
      </c>
    </row>
    <row r="287" spans="1:42" ht="20.100000000000001" customHeight="1" x14ac:dyDescent="0.25">
      <c r="A287" s="86">
        <v>2297</v>
      </c>
      <c r="B287" s="87" t="s">
        <v>573</v>
      </c>
      <c r="C287" s="62">
        <v>33</v>
      </c>
      <c r="D287" s="62">
        <v>17</v>
      </c>
      <c r="E287" s="59">
        <f t="shared" si="41"/>
        <v>50</v>
      </c>
      <c r="F287" s="59">
        <f>IF(E287="0","0",LOOKUP(E287,{0,33,40,50,60,70,80},{0,1,2,3,"3.5",4,5}))</f>
        <v>3</v>
      </c>
      <c r="G287" s="59">
        <v>54</v>
      </c>
      <c r="H287" s="59">
        <f>IF(G287="0","0",LOOKUP(G287,{0,33,40,50,60,70,80},{0,1,2,3,"3.5",4,5}))</f>
        <v>3</v>
      </c>
      <c r="I287" s="59">
        <v>21</v>
      </c>
      <c r="J287" s="59">
        <v>13</v>
      </c>
      <c r="K287" s="59">
        <f t="shared" si="42"/>
        <v>34</v>
      </c>
      <c r="L287" s="59">
        <f>IF(K287="0","0",LOOKUP(K287,{0,25,30,37,45,52,60},{0,1,2,3,"3.5",4,5}))</f>
        <v>2</v>
      </c>
      <c r="M287" s="59">
        <v>19</v>
      </c>
      <c r="N287" s="59">
        <v>10</v>
      </c>
      <c r="O287" s="59">
        <f t="shared" si="43"/>
        <v>29</v>
      </c>
      <c r="P287" s="59">
        <f>IF(O287="0","0",LOOKUP(O287,{0,33,40,50,60,70,80},{0,1,2,3,"3.5",4,5}))</f>
        <v>0</v>
      </c>
      <c r="Q287" s="62">
        <v>37</v>
      </c>
      <c r="R287" s="62">
        <v>12</v>
      </c>
      <c r="S287" s="59">
        <f t="shared" si="44"/>
        <v>49</v>
      </c>
      <c r="T287" s="59">
        <f>IF(S287="0","0",LOOKUP(S287,{0,33,40,50,60,70,80},{0,1,2,3,"3.5",4,5}))</f>
        <v>2</v>
      </c>
      <c r="U287" s="62">
        <v>40</v>
      </c>
      <c r="V287" s="62">
        <v>20</v>
      </c>
      <c r="W287" s="59">
        <f t="shared" si="45"/>
        <v>60</v>
      </c>
      <c r="X287" s="59" t="str">
        <f>IF(W287="0","0",LOOKUP(W287,{0,33,40,50,60,70,80},{0,1,2,3,"3.5",4,5}))</f>
        <v>3.5</v>
      </c>
      <c r="Y287" s="62">
        <v>32</v>
      </c>
      <c r="Z287" s="62">
        <v>10</v>
      </c>
      <c r="AA287" s="59">
        <f t="shared" si="46"/>
        <v>42</v>
      </c>
      <c r="AB287" s="59">
        <f>IF(AA287="0","0",LOOKUP(AA287,{0,25,30,37,45,52,60},{0,1,2,3,"3.5",4,5}))</f>
        <v>3</v>
      </c>
      <c r="AC287" s="82" t="s">
        <v>79</v>
      </c>
      <c r="AD287" s="82">
        <f>IF(ISBLANK(AB287)," ",IF(AB287="0","0",LOOKUP(AB287,{0,1,2,3,"3.5",4,5},{0,0,0,1,"1.5",2,3})))</f>
        <v>1</v>
      </c>
      <c r="AE287" s="77">
        <f t="shared" si="47"/>
        <v>0</v>
      </c>
      <c r="AF287" s="82" t="str">
        <f t="shared" si="48"/>
        <v>F</v>
      </c>
      <c r="AG287" s="85" t="str">
        <f t="shared" si="49"/>
        <v>Fail</v>
      </c>
      <c r="AH287" s="15"/>
      <c r="AI287" s="33" t="str">
        <f>IF(F287="0","0",LOOKUP(F287,{0,1,2,3,"3.5",4,5},{"F","D","C","B","A-","A","A+"}))</f>
        <v>B</v>
      </c>
      <c r="AJ287" s="33" t="str">
        <f>IF(H287="0","0",LOOKUP(H287,{0,1,2,3,"3.5",4,5},{"F","D","C","B","A-","A","A+"}))</f>
        <v>B</v>
      </c>
      <c r="AK287" s="33" t="str">
        <f>IF(L287="0","0",LOOKUP(L287,{0,1,2,3,"3.5",4,5},{"F","D","C","B","A-","A","A+"}))</f>
        <v>C</v>
      </c>
      <c r="AL287" s="33" t="str">
        <f>IF(P287="0","0",LOOKUP(P287,{0,1,2,3,"3.5",4,5},{"F","D","C","B","A-","A","A+"}))</f>
        <v>F</v>
      </c>
      <c r="AM287" s="33" t="str">
        <f>IF(T287="0","0",LOOKUP(T287,{0,1,2,3,"3.5",4,5},{"F","D","C","B","A-","A","A+"}))</f>
        <v>C</v>
      </c>
      <c r="AN287" s="33" t="str">
        <f>IF(X287="0","0",LOOKUP(X287,{0,1,2,3,"3.5",4,5},{"F","D","C","B","A-","A","A+"}))</f>
        <v>A-</v>
      </c>
      <c r="AO287" s="33" t="str">
        <f>IF(AB287="0","0",LOOKUP(AB287,{0,1,2,3,"3.5",4,5},{"F","D","C","B","A-","A","A+"}))</f>
        <v>B</v>
      </c>
      <c r="AP287" s="52">
        <f t="shared" si="40"/>
        <v>318</v>
      </c>
    </row>
    <row r="288" spans="1:42" ht="20.100000000000001" customHeight="1" x14ac:dyDescent="0.25">
      <c r="A288" s="86">
        <v>2298</v>
      </c>
      <c r="B288" s="87" t="s">
        <v>574</v>
      </c>
      <c r="C288" s="62">
        <v>0</v>
      </c>
      <c r="D288" s="62">
        <v>0</v>
      </c>
      <c r="E288" s="59">
        <f t="shared" si="41"/>
        <v>0</v>
      </c>
      <c r="F288" s="59">
        <f>IF(E288="0","0",LOOKUP(E288,{0,33,40,50,60,70,80},{0,1,2,3,"3.5",4,5}))</f>
        <v>0</v>
      </c>
      <c r="G288" s="59"/>
      <c r="H288" s="59">
        <f>IF(G288="0","0",LOOKUP(G288,{0,33,40,50,60,70,80},{0,1,2,3,"3.5",4,5}))</f>
        <v>0</v>
      </c>
      <c r="I288" s="67"/>
      <c r="J288" s="67"/>
      <c r="K288" s="59">
        <f t="shared" si="42"/>
        <v>0</v>
      </c>
      <c r="L288" s="59">
        <f>IF(K288="0","0",LOOKUP(K288,{0,25,30,37,45,52,60},{0,1,2,3,"3.5",4,5}))</f>
        <v>0</v>
      </c>
      <c r="M288" s="67"/>
      <c r="N288" s="67"/>
      <c r="O288" s="59">
        <f t="shared" si="43"/>
        <v>0</v>
      </c>
      <c r="P288" s="59">
        <f>IF(O288="0","0",LOOKUP(O288,{0,33,40,50,60,70,80},{0,1,2,3,"3.5",4,5}))</f>
        <v>0</v>
      </c>
      <c r="Q288" s="62">
        <v>0</v>
      </c>
      <c r="R288" s="62">
        <v>0</v>
      </c>
      <c r="S288" s="59">
        <f t="shared" si="44"/>
        <v>0</v>
      </c>
      <c r="T288" s="59">
        <f>IF(S288="0","0",LOOKUP(S288,{0,33,40,50,60,70,80},{0,1,2,3,"3.5",4,5}))</f>
        <v>0</v>
      </c>
      <c r="U288" s="62">
        <v>0</v>
      </c>
      <c r="V288" s="62">
        <v>0</v>
      </c>
      <c r="W288" s="59">
        <f t="shared" si="45"/>
        <v>0</v>
      </c>
      <c r="X288" s="59">
        <f>IF(W288="0","0",LOOKUP(W288,{0,33,40,50,60,70,80},{0,1,2,3,"3.5",4,5}))</f>
        <v>0</v>
      </c>
      <c r="Y288" s="62">
        <v>0</v>
      </c>
      <c r="Z288" s="62">
        <v>0</v>
      </c>
      <c r="AA288" s="59">
        <f t="shared" si="46"/>
        <v>0</v>
      </c>
      <c r="AB288" s="59">
        <f>IF(AA288="0","0",LOOKUP(AA288,{0,25,30,37,45,52,60},{0,1,2,3,"3.5",4,5}))</f>
        <v>0</v>
      </c>
      <c r="AC288" s="82" t="s">
        <v>79</v>
      </c>
      <c r="AD288" s="82">
        <f>IF(ISBLANK(AB288)," ",IF(AB288="0","0",LOOKUP(AB288,{0,1,2,3,"3.5",4,5},{0,0,0,1,"1.5",2,3})))</f>
        <v>0</v>
      </c>
      <c r="AE288" s="77">
        <f t="shared" si="47"/>
        <v>0</v>
      </c>
      <c r="AF288" s="82" t="str">
        <f t="shared" si="48"/>
        <v>F</v>
      </c>
      <c r="AG288" s="85" t="str">
        <f t="shared" si="49"/>
        <v>Fail</v>
      </c>
      <c r="AH288" s="15"/>
      <c r="AI288" s="33" t="str">
        <f>IF(F288="0","0",LOOKUP(F288,{0,1,2,3,"3.5",4,5},{"F","D","C","B","A-","A","A+"}))</f>
        <v>F</v>
      </c>
      <c r="AJ288" s="33" t="str">
        <f>IF(H288="0","0",LOOKUP(H288,{0,1,2,3,"3.5",4,5},{"F","D","C","B","A-","A","A+"}))</f>
        <v>F</v>
      </c>
      <c r="AK288" s="33" t="str">
        <f>IF(L288="0","0",LOOKUP(L288,{0,1,2,3,"3.5",4,5},{"F","D","C","B","A-","A","A+"}))</f>
        <v>F</v>
      </c>
      <c r="AL288" s="33" t="str">
        <f>IF(P288="0","0",LOOKUP(P288,{0,1,2,3,"3.5",4,5},{"F","D","C","B","A-","A","A+"}))</f>
        <v>F</v>
      </c>
      <c r="AM288" s="33" t="str">
        <f>IF(T288="0","0",LOOKUP(T288,{0,1,2,3,"3.5",4,5},{"F","D","C","B","A-","A","A+"}))</f>
        <v>F</v>
      </c>
      <c r="AN288" s="33" t="str">
        <f>IF(X288="0","0",LOOKUP(X288,{0,1,2,3,"3.5",4,5},{"F","D","C","B","A-","A","A+"}))</f>
        <v>F</v>
      </c>
      <c r="AO288" s="33" t="str">
        <f>IF(AB288="0","0",LOOKUP(AB288,{0,1,2,3,"3.5",4,5},{"F","D","C","B","A-","A","A+"}))</f>
        <v>F</v>
      </c>
      <c r="AP288" s="52">
        <f t="shared" si="40"/>
        <v>0</v>
      </c>
    </row>
    <row r="289" spans="1:42" ht="20.100000000000001" customHeight="1" x14ac:dyDescent="0.25">
      <c r="A289" s="86">
        <v>2299</v>
      </c>
      <c r="B289" s="87" t="s">
        <v>575</v>
      </c>
      <c r="C289" s="62">
        <v>45</v>
      </c>
      <c r="D289" s="62">
        <v>21</v>
      </c>
      <c r="E289" s="59">
        <f t="shared" si="41"/>
        <v>66</v>
      </c>
      <c r="F289" s="59" t="str">
        <f>IF(E289="0","0",LOOKUP(E289,{0,33,40,50,60,70,80},{0,1,2,3,"3.5",4,5}))</f>
        <v>3.5</v>
      </c>
      <c r="G289" s="59">
        <v>62</v>
      </c>
      <c r="H289" s="59" t="str">
        <f>IF(G289="0","0",LOOKUP(G289,{0,33,40,50,60,70,80},{0,1,2,3,"3.5",4,5}))</f>
        <v>3.5</v>
      </c>
      <c r="I289" s="59">
        <v>13</v>
      </c>
      <c r="J289" s="59">
        <v>13</v>
      </c>
      <c r="K289" s="59">
        <f t="shared" si="42"/>
        <v>26</v>
      </c>
      <c r="L289" s="59">
        <f>IF(K289="0","0",LOOKUP(K289,{0,25,30,37,45,52,60},{0,1,2,3,"3.5",4,5}))</f>
        <v>1</v>
      </c>
      <c r="M289" s="59"/>
      <c r="N289" s="59"/>
      <c r="O289" s="59">
        <f t="shared" si="43"/>
        <v>0</v>
      </c>
      <c r="P289" s="59">
        <f>IF(O289="0","0",LOOKUP(O289,{0,33,40,50,60,70,80},{0,1,2,3,"3.5",4,5}))</f>
        <v>0</v>
      </c>
      <c r="Q289" s="62">
        <v>30</v>
      </c>
      <c r="R289" s="62">
        <v>16</v>
      </c>
      <c r="S289" s="59">
        <f t="shared" si="44"/>
        <v>46</v>
      </c>
      <c r="T289" s="59">
        <f>IF(S289="0","0",LOOKUP(S289,{0,33,40,50,60,70,80},{0,1,2,3,"3.5",4,5}))</f>
        <v>2</v>
      </c>
      <c r="U289" s="62">
        <v>28</v>
      </c>
      <c r="V289" s="62">
        <v>22</v>
      </c>
      <c r="W289" s="59">
        <f t="shared" si="45"/>
        <v>50</v>
      </c>
      <c r="X289" s="59">
        <f>IF(W289="0","0",LOOKUP(W289,{0,33,40,50,60,70,80},{0,1,2,3,"3.5",4,5}))</f>
        <v>3</v>
      </c>
      <c r="Y289" s="62">
        <v>36</v>
      </c>
      <c r="Z289" s="62">
        <v>8</v>
      </c>
      <c r="AA289" s="59">
        <f t="shared" si="46"/>
        <v>44</v>
      </c>
      <c r="AB289" s="59">
        <f>IF(AA289="0","0",LOOKUP(AA289,{0,25,30,37,45,52,60},{0,1,2,3,"3.5",4,5}))</f>
        <v>3</v>
      </c>
      <c r="AC289" s="82" t="s">
        <v>79</v>
      </c>
      <c r="AD289" s="82">
        <f>IF(ISBLANK(AB289)," ",IF(AB289="0","0",LOOKUP(AB289,{0,1,2,3,"3.5",4,5},{0,0,0,1,"1.5",2,3})))</f>
        <v>1</v>
      </c>
      <c r="AE289" s="77">
        <f t="shared" si="47"/>
        <v>0</v>
      </c>
      <c r="AF289" s="82" t="str">
        <f t="shared" si="48"/>
        <v>F</v>
      </c>
      <c r="AG289" s="85" t="str">
        <f t="shared" si="49"/>
        <v>Fail</v>
      </c>
      <c r="AH289" s="15"/>
      <c r="AI289" s="33" t="str">
        <f>IF(F289="0","0",LOOKUP(F289,{0,1,2,3,"3.5",4,5},{"F","D","C","B","A-","A","A+"}))</f>
        <v>A-</v>
      </c>
      <c r="AJ289" s="33" t="str">
        <f>IF(H289="0","0",LOOKUP(H289,{0,1,2,3,"3.5",4,5},{"F","D","C","B","A-","A","A+"}))</f>
        <v>A-</v>
      </c>
      <c r="AK289" s="33" t="str">
        <f>IF(L289="0","0",LOOKUP(L289,{0,1,2,3,"3.5",4,5},{"F","D","C","B","A-","A","A+"}))</f>
        <v>D</v>
      </c>
      <c r="AL289" s="33" t="str">
        <f>IF(P289="0","0",LOOKUP(P289,{0,1,2,3,"3.5",4,5},{"F","D","C","B","A-","A","A+"}))</f>
        <v>F</v>
      </c>
      <c r="AM289" s="33" t="str">
        <f>IF(T289="0","0",LOOKUP(T289,{0,1,2,3,"3.5",4,5},{"F","D","C","B","A-","A","A+"}))</f>
        <v>C</v>
      </c>
      <c r="AN289" s="33" t="str">
        <f>IF(X289="0","0",LOOKUP(X289,{0,1,2,3,"3.5",4,5},{"F","D","C","B","A-","A","A+"}))</f>
        <v>B</v>
      </c>
      <c r="AO289" s="33" t="str">
        <f>IF(AB289="0","0",LOOKUP(AB289,{0,1,2,3,"3.5",4,5},{"F","D","C","B","A-","A","A+"}))</f>
        <v>B</v>
      </c>
      <c r="AP289" s="52">
        <f t="shared" si="40"/>
        <v>294</v>
      </c>
    </row>
    <row r="290" spans="1:42" ht="20.100000000000001" customHeight="1" x14ac:dyDescent="0.25">
      <c r="A290" s="86">
        <v>2300</v>
      </c>
      <c r="B290" s="87" t="s">
        <v>576</v>
      </c>
      <c r="C290" s="62">
        <v>0</v>
      </c>
      <c r="D290" s="62">
        <v>0</v>
      </c>
      <c r="E290" s="59">
        <f t="shared" si="41"/>
        <v>0</v>
      </c>
      <c r="F290" s="59">
        <f>IF(E290="0","0",LOOKUP(E290,{0,33,40,50,60,70,80},{0,1,2,3,"3.5",4,5}))</f>
        <v>0</v>
      </c>
      <c r="G290" s="59"/>
      <c r="H290" s="59">
        <f>IF(G290="0","0",LOOKUP(G290,{0,33,40,50,60,70,80},{0,1,2,3,"3.5",4,5}))</f>
        <v>0</v>
      </c>
      <c r="I290" s="62">
        <v>0</v>
      </c>
      <c r="J290" s="62">
        <v>0</v>
      </c>
      <c r="K290" s="59">
        <f t="shared" si="42"/>
        <v>0</v>
      </c>
      <c r="L290" s="59">
        <f>IF(K290="0","0",LOOKUP(K290,{0,25,30,37,45,52,60},{0,1,2,3,"3.5",4,5}))</f>
        <v>0</v>
      </c>
      <c r="M290" s="59"/>
      <c r="N290" s="59"/>
      <c r="O290" s="59">
        <f t="shared" si="43"/>
        <v>0</v>
      </c>
      <c r="P290" s="59">
        <f>IF(O290="0","0",LOOKUP(O290,{0,33,40,50,60,70,80},{0,1,2,3,"3.5",4,5}))</f>
        <v>0</v>
      </c>
      <c r="Q290" s="62">
        <v>0</v>
      </c>
      <c r="R290" s="62">
        <v>0</v>
      </c>
      <c r="S290" s="59">
        <f t="shared" si="44"/>
        <v>0</v>
      </c>
      <c r="T290" s="59">
        <f>IF(S290="0","0",LOOKUP(S290,{0,33,40,50,60,70,80},{0,1,2,3,"3.5",4,5}))</f>
        <v>0</v>
      </c>
      <c r="U290" s="62">
        <v>0</v>
      </c>
      <c r="V290" s="62">
        <v>0</v>
      </c>
      <c r="W290" s="59">
        <f t="shared" si="45"/>
        <v>0</v>
      </c>
      <c r="X290" s="59">
        <f>IF(W290="0","0",LOOKUP(W290,{0,33,40,50,60,70,80},{0,1,2,3,"3.5",4,5}))</f>
        <v>0</v>
      </c>
      <c r="Y290" s="62">
        <v>0</v>
      </c>
      <c r="Z290" s="62">
        <v>0</v>
      </c>
      <c r="AA290" s="59">
        <f t="shared" si="46"/>
        <v>0</v>
      </c>
      <c r="AB290" s="59">
        <f>IF(AA290="0","0",LOOKUP(AA290,{0,25,30,37,45,52,60},{0,1,2,3,"3.5",4,5}))</f>
        <v>0</v>
      </c>
      <c r="AC290" s="82" t="s">
        <v>79</v>
      </c>
      <c r="AD290" s="82">
        <f>IF(ISBLANK(AB290)," ",IF(AB290="0","0",LOOKUP(AB290,{0,1,2,3,"3.5",4,5},{0,0,0,1,"1.5",2,3})))</f>
        <v>0</v>
      </c>
      <c r="AE290" s="77">
        <f t="shared" si="47"/>
        <v>0</v>
      </c>
      <c r="AF290" s="82" t="str">
        <f t="shared" si="48"/>
        <v>F</v>
      </c>
      <c r="AG290" s="85" t="str">
        <f t="shared" si="49"/>
        <v>Fail</v>
      </c>
      <c r="AH290" s="15"/>
      <c r="AI290" s="33" t="str">
        <f>IF(F290="0","0",LOOKUP(F290,{0,1,2,3,"3.5",4,5},{"F","D","C","B","A-","A","A+"}))</f>
        <v>F</v>
      </c>
      <c r="AJ290" s="33" t="str">
        <f>IF(H290="0","0",LOOKUP(H290,{0,1,2,3,"3.5",4,5},{"F","D","C","B","A-","A","A+"}))</f>
        <v>F</v>
      </c>
      <c r="AK290" s="33" t="str">
        <f>IF(L290="0","0",LOOKUP(L290,{0,1,2,3,"3.5",4,5},{"F","D","C","B","A-","A","A+"}))</f>
        <v>F</v>
      </c>
      <c r="AL290" s="33" t="str">
        <f>IF(P290="0","0",LOOKUP(P290,{0,1,2,3,"3.5",4,5},{"F","D","C","B","A-","A","A+"}))</f>
        <v>F</v>
      </c>
      <c r="AM290" s="33" t="str">
        <f>IF(T290="0","0",LOOKUP(T290,{0,1,2,3,"3.5",4,5},{"F","D","C","B","A-","A","A+"}))</f>
        <v>F</v>
      </c>
      <c r="AN290" s="33" t="str">
        <f>IF(X290="0","0",LOOKUP(X290,{0,1,2,3,"3.5",4,5},{"F","D","C","B","A-","A","A+"}))</f>
        <v>F</v>
      </c>
      <c r="AO290" s="33" t="str">
        <f>IF(AB290="0","0",LOOKUP(AB290,{0,1,2,3,"3.5",4,5},{"F","D","C","B","A-","A","A+"}))</f>
        <v>F</v>
      </c>
      <c r="AP290" s="52">
        <f t="shared" si="40"/>
        <v>0</v>
      </c>
    </row>
    <row r="291" spans="1:42" ht="20.100000000000001" customHeight="1" x14ac:dyDescent="0.25">
      <c r="A291" s="86">
        <v>2301</v>
      </c>
      <c r="B291" s="87" t="s">
        <v>577</v>
      </c>
      <c r="C291" s="62">
        <v>38</v>
      </c>
      <c r="D291" s="62">
        <v>22</v>
      </c>
      <c r="E291" s="59">
        <f t="shared" si="41"/>
        <v>60</v>
      </c>
      <c r="F291" s="59" t="str">
        <f>IF(E291="0","0",LOOKUP(E291,{0,33,40,50,60,70,80},{0,1,2,3,"3.5",4,5}))</f>
        <v>3.5</v>
      </c>
      <c r="G291" s="59">
        <v>46</v>
      </c>
      <c r="H291" s="59">
        <f>IF(G291="0","0",LOOKUP(G291,{0,33,40,50,60,70,80},{0,1,2,3,"3.5",4,5}))</f>
        <v>2</v>
      </c>
      <c r="I291" s="62">
        <v>0</v>
      </c>
      <c r="J291" s="62">
        <v>0</v>
      </c>
      <c r="K291" s="59">
        <f t="shared" si="42"/>
        <v>0</v>
      </c>
      <c r="L291" s="59">
        <f>IF(K291="0","0",LOOKUP(K291,{0,25,30,37,45,52,60},{0,1,2,3,"3.5",4,5}))</f>
        <v>0</v>
      </c>
      <c r="M291" s="59">
        <v>13</v>
      </c>
      <c r="N291" s="59">
        <v>9</v>
      </c>
      <c r="O291" s="59">
        <f t="shared" si="43"/>
        <v>0</v>
      </c>
      <c r="P291" s="59">
        <f>IF(O291="0","0",LOOKUP(O291,{0,33,40,50,60,70,80},{0,1,2,3,"3.5",4,5}))</f>
        <v>0</v>
      </c>
      <c r="Q291" s="62">
        <v>0</v>
      </c>
      <c r="R291" s="62">
        <v>0</v>
      </c>
      <c r="S291" s="59">
        <f t="shared" si="44"/>
        <v>0</v>
      </c>
      <c r="T291" s="59">
        <f>IF(S291="0","0",LOOKUP(S291,{0,33,40,50,60,70,80},{0,1,2,3,"3.5",4,5}))</f>
        <v>0</v>
      </c>
      <c r="U291" s="62">
        <v>22</v>
      </c>
      <c r="V291" s="62">
        <v>17</v>
      </c>
      <c r="W291" s="59">
        <f t="shared" si="45"/>
        <v>39</v>
      </c>
      <c r="X291" s="59">
        <f>IF(W291="0","0",LOOKUP(W291,{0,33,40,50,60,70,80},{0,1,2,3,"3.5",4,5}))</f>
        <v>1</v>
      </c>
      <c r="Y291" s="62">
        <v>10</v>
      </c>
      <c r="Z291" s="62">
        <v>11</v>
      </c>
      <c r="AA291" s="59">
        <f t="shared" si="46"/>
        <v>0</v>
      </c>
      <c r="AB291" s="59">
        <f>IF(AA291="0","0",LOOKUP(AA291,{0,25,30,37,45,52,60},{0,1,2,3,"3.5",4,5}))</f>
        <v>0</v>
      </c>
      <c r="AC291" s="82" t="s">
        <v>79</v>
      </c>
      <c r="AD291" s="82">
        <f>IF(ISBLANK(AB291)," ",IF(AB291="0","0",LOOKUP(AB291,{0,1,2,3,"3.5",4,5},{0,0,0,1,"1.5",2,3})))</f>
        <v>0</v>
      </c>
      <c r="AE291" s="77">
        <f t="shared" si="47"/>
        <v>0</v>
      </c>
      <c r="AF291" s="82" t="str">
        <f t="shared" si="48"/>
        <v>F</v>
      </c>
      <c r="AG291" s="85" t="str">
        <f t="shared" si="49"/>
        <v>Fail</v>
      </c>
      <c r="AH291" s="15"/>
      <c r="AI291" s="33" t="str">
        <f>IF(F291="0","0",LOOKUP(F291,{0,1,2,3,"3.5",4,5},{"F","D","C","B","A-","A","A+"}))</f>
        <v>A-</v>
      </c>
      <c r="AJ291" s="33" t="str">
        <f>IF(H291="0","0",LOOKUP(H291,{0,1,2,3,"3.5",4,5},{"F","D","C","B","A-","A","A+"}))</f>
        <v>C</v>
      </c>
      <c r="AK291" s="33" t="str">
        <f>IF(L291="0","0",LOOKUP(L291,{0,1,2,3,"3.5",4,5},{"F","D","C","B","A-","A","A+"}))</f>
        <v>F</v>
      </c>
      <c r="AL291" s="33" t="str">
        <f>IF(P291="0","0",LOOKUP(P291,{0,1,2,3,"3.5",4,5},{"F","D","C","B","A-","A","A+"}))</f>
        <v>F</v>
      </c>
      <c r="AM291" s="33" t="str">
        <f>IF(T291="0","0",LOOKUP(T291,{0,1,2,3,"3.5",4,5},{"F","D","C","B","A-","A","A+"}))</f>
        <v>F</v>
      </c>
      <c r="AN291" s="33" t="str">
        <f>IF(X291="0","0",LOOKUP(X291,{0,1,2,3,"3.5",4,5},{"F","D","C","B","A-","A","A+"}))</f>
        <v>D</v>
      </c>
      <c r="AO291" s="33" t="str">
        <f>IF(AB291="0","0",LOOKUP(AB291,{0,1,2,3,"3.5",4,5},{"F","D","C","B","A-","A","A+"}))</f>
        <v>F</v>
      </c>
      <c r="AP291" s="52">
        <f t="shared" si="40"/>
        <v>145</v>
      </c>
    </row>
    <row r="292" spans="1:42" ht="20.100000000000001" customHeight="1" x14ac:dyDescent="0.25">
      <c r="A292" s="86">
        <v>2302</v>
      </c>
      <c r="B292" s="87" t="s">
        <v>578</v>
      </c>
      <c r="C292" s="62">
        <v>0</v>
      </c>
      <c r="D292" s="62">
        <v>0</v>
      </c>
      <c r="E292" s="59">
        <f t="shared" si="41"/>
        <v>0</v>
      </c>
      <c r="F292" s="59">
        <f>IF(E292="0","0",LOOKUP(E292,{0,33,40,50,60,70,80},{0,1,2,3,"3.5",4,5}))</f>
        <v>0</v>
      </c>
      <c r="G292" s="59"/>
      <c r="H292" s="59">
        <f>IF(G292="0","0",LOOKUP(G292,{0,33,40,50,60,70,80},{0,1,2,3,"3.5",4,5}))</f>
        <v>0</v>
      </c>
      <c r="I292" s="62">
        <v>0</v>
      </c>
      <c r="J292" s="62">
        <v>0</v>
      </c>
      <c r="K292" s="59">
        <f t="shared" si="42"/>
        <v>0</v>
      </c>
      <c r="L292" s="59">
        <f>IF(K292="0","0",LOOKUP(K292,{0,25,30,37,45,52,60},{0,1,2,3,"3.5",4,5}))</f>
        <v>0</v>
      </c>
      <c r="M292" s="59"/>
      <c r="N292" s="59"/>
      <c r="O292" s="59">
        <f t="shared" si="43"/>
        <v>0</v>
      </c>
      <c r="P292" s="59">
        <f>IF(O292="0","0",LOOKUP(O292,{0,33,40,50,60,70,80},{0,1,2,3,"3.5",4,5}))</f>
        <v>0</v>
      </c>
      <c r="Q292" s="62">
        <v>0</v>
      </c>
      <c r="R292" s="62">
        <v>0</v>
      </c>
      <c r="S292" s="59">
        <f t="shared" si="44"/>
        <v>0</v>
      </c>
      <c r="T292" s="59">
        <f>IF(S292="0","0",LOOKUP(S292,{0,33,40,50,60,70,80},{0,1,2,3,"3.5",4,5}))</f>
        <v>0</v>
      </c>
      <c r="U292" s="62">
        <v>0</v>
      </c>
      <c r="V292" s="62">
        <v>0</v>
      </c>
      <c r="W292" s="59">
        <f t="shared" si="45"/>
        <v>0</v>
      </c>
      <c r="X292" s="59">
        <f>IF(W292="0","0",LOOKUP(W292,{0,33,40,50,60,70,80},{0,1,2,3,"3.5",4,5}))</f>
        <v>0</v>
      </c>
      <c r="Y292" s="62">
        <v>0</v>
      </c>
      <c r="Z292" s="62">
        <v>0</v>
      </c>
      <c r="AA292" s="59">
        <f t="shared" si="46"/>
        <v>0</v>
      </c>
      <c r="AB292" s="59">
        <f>IF(AA292="0","0",LOOKUP(AA292,{0,25,30,37,45,52,60},{0,1,2,3,"3.5",4,5}))</f>
        <v>0</v>
      </c>
      <c r="AC292" s="82" t="s">
        <v>79</v>
      </c>
      <c r="AD292" s="82">
        <f>IF(ISBLANK(AB292)," ",IF(AB292="0","0",LOOKUP(AB292,{0,1,2,3,"3.5",4,5},{0,0,0,1,"1.5",2,3})))</f>
        <v>0</v>
      </c>
      <c r="AE292" s="77">
        <f t="shared" si="47"/>
        <v>0</v>
      </c>
      <c r="AF292" s="82" t="str">
        <f t="shared" si="48"/>
        <v>F</v>
      </c>
      <c r="AG292" s="85" t="str">
        <f t="shared" si="49"/>
        <v>Fail</v>
      </c>
      <c r="AH292" s="15"/>
      <c r="AI292" s="33" t="str">
        <f>IF(F292="0","0",LOOKUP(F292,{0,1,2,3,"3.5",4,5},{"F","D","C","B","A-","A","A+"}))</f>
        <v>F</v>
      </c>
      <c r="AJ292" s="33" t="str">
        <f>IF(H292="0","0",LOOKUP(H292,{0,1,2,3,"3.5",4,5},{"F","D","C","B","A-","A","A+"}))</f>
        <v>F</v>
      </c>
      <c r="AK292" s="33" t="str">
        <f>IF(L292="0","0",LOOKUP(L292,{0,1,2,3,"3.5",4,5},{"F","D","C","B","A-","A","A+"}))</f>
        <v>F</v>
      </c>
      <c r="AL292" s="33" t="str">
        <f>IF(P292="0","0",LOOKUP(P292,{0,1,2,3,"3.5",4,5},{"F","D","C","B","A-","A","A+"}))</f>
        <v>F</v>
      </c>
      <c r="AM292" s="33" t="str">
        <f>IF(T292="0","0",LOOKUP(T292,{0,1,2,3,"3.5",4,5},{"F","D","C","B","A-","A","A+"}))</f>
        <v>F</v>
      </c>
      <c r="AN292" s="33" t="str">
        <f>IF(X292="0","0",LOOKUP(X292,{0,1,2,3,"3.5",4,5},{"F","D","C","B","A-","A","A+"}))</f>
        <v>F</v>
      </c>
      <c r="AO292" s="33" t="str">
        <f>IF(AB292="0","0",LOOKUP(AB292,{0,1,2,3,"3.5",4,5},{"F","D","C","B","A-","A","A+"}))</f>
        <v>F</v>
      </c>
      <c r="AP292" s="52">
        <f t="shared" si="40"/>
        <v>0</v>
      </c>
    </row>
    <row r="293" spans="1:42" ht="20.100000000000001" customHeight="1" x14ac:dyDescent="0.25">
      <c r="A293" s="86">
        <v>2303</v>
      </c>
      <c r="B293" s="87" t="s">
        <v>579</v>
      </c>
      <c r="C293" s="62">
        <v>40</v>
      </c>
      <c r="D293" s="62">
        <v>19</v>
      </c>
      <c r="E293" s="59">
        <f t="shared" si="41"/>
        <v>59</v>
      </c>
      <c r="F293" s="59">
        <f>IF(E293="0","0",LOOKUP(E293,{0,33,40,50,60,70,80},{0,1,2,3,"3.5",4,5}))</f>
        <v>3</v>
      </c>
      <c r="G293" s="59">
        <v>46</v>
      </c>
      <c r="H293" s="59">
        <f>IF(G293="0","0",LOOKUP(G293,{0,33,40,50,60,70,80},{0,1,2,3,"3.5",4,5}))</f>
        <v>2</v>
      </c>
      <c r="I293" s="59">
        <v>29</v>
      </c>
      <c r="J293" s="59">
        <v>14</v>
      </c>
      <c r="K293" s="59">
        <f t="shared" si="42"/>
        <v>43</v>
      </c>
      <c r="L293" s="59">
        <f>IF(K293="0","0",LOOKUP(K293,{0,25,30,37,45,52,60},{0,1,2,3,"3.5",4,5}))</f>
        <v>3</v>
      </c>
      <c r="M293" s="59">
        <v>25</v>
      </c>
      <c r="N293" s="59">
        <v>15</v>
      </c>
      <c r="O293" s="59">
        <f t="shared" si="43"/>
        <v>40</v>
      </c>
      <c r="P293" s="59">
        <f>IF(O293="0","0",LOOKUP(O293,{0,33,40,50,60,70,80},{0,1,2,3,"3.5",4,5}))</f>
        <v>2</v>
      </c>
      <c r="Q293" s="62">
        <v>44</v>
      </c>
      <c r="R293" s="62">
        <v>22</v>
      </c>
      <c r="S293" s="59">
        <f t="shared" si="44"/>
        <v>66</v>
      </c>
      <c r="T293" s="59" t="str">
        <f>IF(S293="0","0",LOOKUP(S293,{0,33,40,50,60,70,80},{0,1,2,3,"3.5",4,5}))</f>
        <v>3.5</v>
      </c>
      <c r="U293" s="62">
        <v>37</v>
      </c>
      <c r="V293" s="62">
        <v>19</v>
      </c>
      <c r="W293" s="59">
        <f t="shared" si="45"/>
        <v>56</v>
      </c>
      <c r="X293" s="59">
        <f>IF(W293="0","0",LOOKUP(W293,{0,33,40,50,60,70,80},{0,1,2,3,"3.5",4,5}))</f>
        <v>3</v>
      </c>
      <c r="Y293" s="62">
        <v>31</v>
      </c>
      <c r="Z293" s="62">
        <v>15</v>
      </c>
      <c r="AA293" s="59">
        <f t="shared" si="46"/>
        <v>46</v>
      </c>
      <c r="AB293" s="59" t="str">
        <f>IF(AA293="0","0",LOOKUP(AA293,{0,25,30,37,45,52,60},{0,1,2,3,"3.5",4,5}))</f>
        <v>3.5</v>
      </c>
      <c r="AC293" s="82" t="s">
        <v>79</v>
      </c>
      <c r="AD293" s="82" t="str">
        <f>IF(ISBLANK(AB293)," ",IF(AB293="0","0",LOOKUP(AB293,{0,1,2,3,"3.5",4,5},{0,0,0,1,"1.5",2,3})))</f>
        <v>1.5</v>
      </c>
      <c r="AE293" s="77">
        <f t="shared" si="47"/>
        <v>3</v>
      </c>
      <c r="AF293" s="82" t="str">
        <f t="shared" si="48"/>
        <v>B</v>
      </c>
      <c r="AG293" s="85" t="str">
        <f t="shared" si="49"/>
        <v>Average Result</v>
      </c>
      <c r="AH293" s="15"/>
      <c r="AI293" s="33" t="str">
        <f>IF(F293="0","0",LOOKUP(F293,{0,1,2,3,"3.5",4,5},{"F","D","C","B","A-","A","A+"}))</f>
        <v>B</v>
      </c>
      <c r="AJ293" s="33" t="str">
        <f>IF(H293="0","0",LOOKUP(H293,{0,1,2,3,"3.5",4,5},{"F","D","C","B","A-","A","A+"}))</f>
        <v>C</v>
      </c>
      <c r="AK293" s="33" t="str">
        <f>IF(L293="0","0",LOOKUP(L293,{0,1,2,3,"3.5",4,5},{"F","D","C","B","A-","A","A+"}))</f>
        <v>B</v>
      </c>
      <c r="AL293" s="33" t="str">
        <f>IF(P293="0","0",LOOKUP(P293,{0,1,2,3,"3.5",4,5},{"F","D","C","B","A-","A","A+"}))</f>
        <v>C</v>
      </c>
      <c r="AM293" s="33" t="str">
        <f>IF(T293="0","0",LOOKUP(T293,{0,1,2,3,"3.5",4,5},{"F","D","C","B","A-","A","A+"}))</f>
        <v>A-</v>
      </c>
      <c r="AN293" s="33" t="str">
        <f>IF(X293="0","0",LOOKUP(X293,{0,1,2,3,"3.5",4,5},{"F","D","C","B","A-","A","A+"}))</f>
        <v>B</v>
      </c>
      <c r="AO293" s="33" t="str">
        <f>IF(AB293="0","0",LOOKUP(AB293,{0,1,2,3,"3.5",4,5},{"F","D","C","B","A-","A","A+"}))</f>
        <v>A-</v>
      </c>
      <c r="AP293" s="52">
        <f t="shared" si="40"/>
        <v>356</v>
      </c>
    </row>
    <row r="294" spans="1:42" ht="20.100000000000001" customHeight="1" x14ac:dyDescent="0.25">
      <c r="A294" s="86">
        <v>2304</v>
      </c>
      <c r="B294" s="87" t="s">
        <v>580</v>
      </c>
      <c r="C294" s="62">
        <v>0</v>
      </c>
      <c r="D294" s="62">
        <v>0</v>
      </c>
      <c r="E294" s="59">
        <f t="shared" si="41"/>
        <v>0</v>
      </c>
      <c r="F294" s="59">
        <f>IF(E294="0","0",LOOKUP(E294,{0,33,40,50,60,70,80},{0,1,2,3,"3.5",4,5}))</f>
        <v>0</v>
      </c>
      <c r="G294" s="59"/>
      <c r="H294" s="59">
        <f>IF(G294="0","0",LOOKUP(G294,{0,33,40,50,60,70,80},{0,1,2,3,"3.5",4,5}))</f>
        <v>0</v>
      </c>
      <c r="I294" s="67"/>
      <c r="J294" s="67"/>
      <c r="K294" s="59">
        <f t="shared" si="42"/>
        <v>0</v>
      </c>
      <c r="L294" s="59">
        <f>IF(K294="0","0",LOOKUP(K294,{0,25,30,37,45,52,60},{0,1,2,3,"3.5",4,5}))</f>
        <v>0</v>
      </c>
      <c r="M294" s="67"/>
      <c r="N294" s="67"/>
      <c r="O294" s="59">
        <f t="shared" si="43"/>
        <v>0</v>
      </c>
      <c r="P294" s="59">
        <f>IF(O294="0","0",LOOKUP(O294,{0,33,40,50,60,70,80},{0,1,2,3,"3.5",4,5}))</f>
        <v>0</v>
      </c>
      <c r="Q294" s="62">
        <v>0</v>
      </c>
      <c r="R294" s="62">
        <v>0</v>
      </c>
      <c r="S294" s="59">
        <f t="shared" si="44"/>
        <v>0</v>
      </c>
      <c r="T294" s="59">
        <f>IF(S294="0","0",LOOKUP(S294,{0,33,40,50,60,70,80},{0,1,2,3,"3.5",4,5}))</f>
        <v>0</v>
      </c>
      <c r="U294" s="62">
        <v>0</v>
      </c>
      <c r="V294" s="62">
        <v>0</v>
      </c>
      <c r="W294" s="59">
        <f t="shared" si="45"/>
        <v>0</v>
      </c>
      <c r="X294" s="59">
        <f>IF(W294="0","0",LOOKUP(W294,{0,33,40,50,60,70,80},{0,1,2,3,"3.5",4,5}))</f>
        <v>0</v>
      </c>
      <c r="Y294" s="62">
        <v>0</v>
      </c>
      <c r="Z294" s="62">
        <v>0</v>
      </c>
      <c r="AA294" s="59">
        <f t="shared" si="46"/>
        <v>0</v>
      </c>
      <c r="AB294" s="59">
        <f>IF(AA294="0","0",LOOKUP(AA294,{0,25,30,37,45,52,60},{0,1,2,3,"3.5",4,5}))</f>
        <v>0</v>
      </c>
      <c r="AC294" s="82" t="s">
        <v>79</v>
      </c>
      <c r="AD294" s="82">
        <f>IF(ISBLANK(AB294)," ",IF(AB294="0","0",LOOKUP(AB294,{0,1,2,3,"3.5",4,5},{0,0,0,1,"1.5",2,3})))</f>
        <v>0</v>
      </c>
      <c r="AE294" s="77">
        <f t="shared" si="47"/>
        <v>0</v>
      </c>
      <c r="AF294" s="82" t="str">
        <f t="shared" si="48"/>
        <v>F</v>
      </c>
      <c r="AG294" s="85" t="str">
        <f t="shared" si="49"/>
        <v>Fail</v>
      </c>
      <c r="AH294" s="15"/>
      <c r="AI294" s="33" t="str">
        <f>IF(F294="0","0",LOOKUP(F294,{0,1,2,3,"3.5",4,5},{"F","D","C","B","A-","A","A+"}))</f>
        <v>F</v>
      </c>
      <c r="AJ294" s="33" t="str">
        <f>IF(H294="0","0",LOOKUP(H294,{0,1,2,3,"3.5",4,5},{"F","D","C","B","A-","A","A+"}))</f>
        <v>F</v>
      </c>
      <c r="AK294" s="33" t="str">
        <f>IF(L294="0","0",LOOKUP(L294,{0,1,2,3,"3.5",4,5},{"F","D","C","B","A-","A","A+"}))</f>
        <v>F</v>
      </c>
      <c r="AL294" s="33" t="str">
        <f>IF(P294="0","0",LOOKUP(P294,{0,1,2,3,"3.5",4,5},{"F","D","C","B","A-","A","A+"}))</f>
        <v>F</v>
      </c>
      <c r="AM294" s="33" t="str">
        <f>IF(T294="0","0",LOOKUP(T294,{0,1,2,3,"3.5",4,5},{"F","D","C","B","A-","A","A+"}))</f>
        <v>F</v>
      </c>
      <c r="AN294" s="33" t="str">
        <f>IF(X294="0","0",LOOKUP(X294,{0,1,2,3,"3.5",4,5},{"F","D","C","B","A-","A","A+"}))</f>
        <v>F</v>
      </c>
      <c r="AO294" s="33" t="str">
        <f>IF(AB294="0","0",LOOKUP(AB294,{0,1,2,3,"3.5",4,5},{"F","D","C","B","A-","A","A+"}))</f>
        <v>F</v>
      </c>
      <c r="AP294" s="52">
        <f t="shared" si="40"/>
        <v>0</v>
      </c>
    </row>
    <row r="295" spans="1:42" ht="20.100000000000001" customHeight="1" x14ac:dyDescent="0.25">
      <c r="A295" s="86">
        <v>2305</v>
      </c>
      <c r="B295" s="87" t="s">
        <v>581</v>
      </c>
      <c r="C295" s="62">
        <v>31</v>
      </c>
      <c r="D295" s="62">
        <v>20</v>
      </c>
      <c r="E295" s="59">
        <f t="shared" si="41"/>
        <v>51</v>
      </c>
      <c r="F295" s="59">
        <f>IF(E295="0","0",LOOKUP(E295,{0,33,40,50,60,70,80},{0,1,2,3,"3.5",4,5}))</f>
        <v>3</v>
      </c>
      <c r="G295" s="59">
        <v>36</v>
      </c>
      <c r="H295" s="59">
        <f>IF(G295="0","0",LOOKUP(G295,{0,33,40,50,60,70,80},{0,1,2,3,"3.5",4,5}))</f>
        <v>1</v>
      </c>
      <c r="I295" s="59">
        <v>24</v>
      </c>
      <c r="J295" s="59">
        <v>11</v>
      </c>
      <c r="K295" s="59">
        <f t="shared" si="42"/>
        <v>35</v>
      </c>
      <c r="L295" s="59">
        <f>IF(K295="0","0",LOOKUP(K295,{0,25,30,37,45,52,60},{0,1,2,3,"3.5",4,5}))</f>
        <v>2</v>
      </c>
      <c r="M295" s="59">
        <v>19</v>
      </c>
      <c r="N295" s="59">
        <v>11</v>
      </c>
      <c r="O295" s="59">
        <f t="shared" si="43"/>
        <v>30</v>
      </c>
      <c r="P295" s="59">
        <f>IF(O295="0","0",LOOKUP(O295,{0,33,40,50,60,70,80},{0,1,2,3,"3.5",4,5}))</f>
        <v>0</v>
      </c>
      <c r="Q295" s="62">
        <v>40</v>
      </c>
      <c r="R295" s="62">
        <v>15</v>
      </c>
      <c r="S295" s="59">
        <f t="shared" si="44"/>
        <v>55</v>
      </c>
      <c r="T295" s="59">
        <f>IF(S295="0","0",LOOKUP(S295,{0,33,40,50,60,70,80},{0,1,2,3,"3.5",4,5}))</f>
        <v>3</v>
      </c>
      <c r="U295" s="62">
        <v>31</v>
      </c>
      <c r="V295" s="62">
        <v>18</v>
      </c>
      <c r="W295" s="59">
        <f t="shared" si="45"/>
        <v>49</v>
      </c>
      <c r="X295" s="59">
        <f>IF(W295="0","0",LOOKUP(W295,{0,33,40,50,60,70,80},{0,1,2,3,"3.5",4,5}))</f>
        <v>2</v>
      </c>
      <c r="Y295" s="62">
        <v>27</v>
      </c>
      <c r="Z295" s="62">
        <v>11</v>
      </c>
      <c r="AA295" s="59">
        <f t="shared" si="46"/>
        <v>38</v>
      </c>
      <c r="AB295" s="59">
        <f>IF(AA295="0","0",LOOKUP(AA295,{0,25,30,37,45,52,60},{0,1,2,3,"3.5",4,5}))</f>
        <v>3</v>
      </c>
      <c r="AC295" s="82" t="s">
        <v>79</v>
      </c>
      <c r="AD295" s="82">
        <f>IF(ISBLANK(AB295)," ",IF(AB295="0","0",LOOKUP(AB295,{0,1,2,3,"3.5",4,5},{0,0,0,1,"1.5",2,3})))</f>
        <v>1</v>
      </c>
      <c r="AE295" s="77">
        <f t="shared" si="47"/>
        <v>0</v>
      </c>
      <c r="AF295" s="82" t="str">
        <f t="shared" si="48"/>
        <v>F</v>
      </c>
      <c r="AG295" s="85" t="str">
        <f t="shared" si="49"/>
        <v>Fail</v>
      </c>
      <c r="AH295" s="15"/>
      <c r="AI295" s="33" t="str">
        <f>IF(F295="0","0",LOOKUP(F295,{0,1,2,3,"3.5",4,5},{"F","D","C","B","A-","A","A+"}))</f>
        <v>B</v>
      </c>
      <c r="AJ295" s="33" t="str">
        <f>IF(H295="0","0",LOOKUP(H295,{0,1,2,3,"3.5",4,5},{"F","D","C","B","A-","A","A+"}))</f>
        <v>D</v>
      </c>
      <c r="AK295" s="33" t="str">
        <f>IF(L295="0","0",LOOKUP(L295,{0,1,2,3,"3.5",4,5},{"F","D","C","B","A-","A","A+"}))</f>
        <v>C</v>
      </c>
      <c r="AL295" s="33" t="str">
        <f>IF(P295="0","0",LOOKUP(P295,{0,1,2,3,"3.5",4,5},{"F","D","C","B","A-","A","A+"}))</f>
        <v>F</v>
      </c>
      <c r="AM295" s="33" t="str">
        <f>IF(T295="0","0",LOOKUP(T295,{0,1,2,3,"3.5",4,5},{"F","D","C","B","A-","A","A+"}))</f>
        <v>B</v>
      </c>
      <c r="AN295" s="33" t="str">
        <f>IF(X295="0","0",LOOKUP(X295,{0,1,2,3,"3.5",4,5},{"F","D","C","B","A-","A","A+"}))</f>
        <v>C</v>
      </c>
      <c r="AO295" s="33" t="str">
        <f>IF(AB295="0","0",LOOKUP(AB295,{0,1,2,3,"3.5",4,5},{"F","D","C","B","A-","A","A+"}))</f>
        <v>B</v>
      </c>
      <c r="AP295" s="52">
        <f t="shared" si="40"/>
        <v>294</v>
      </c>
    </row>
    <row r="296" spans="1:42" ht="20.100000000000001" customHeight="1" x14ac:dyDescent="0.25">
      <c r="A296" s="86">
        <v>2306</v>
      </c>
      <c r="B296" s="87" t="s">
        <v>586</v>
      </c>
      <c r="C296" s="62">
        <v>36</v>
      </c>
      <c r="D296" s="62">
        <v>20</v>
      </c>
      <c r="E296" s="59">
        <f t="shared" si="41"/>
        <v>56</v>
      </c>
      <c r="F296" s="59">
        <f>IF(E296="0","0",LOOKUP(E296,{0,33,40,50,60,70,80},{0,1,2,3,"3.5",4,5}))</f>
        <v>3</v>
      </c>
      <c r="G296" s="59">
        <v>51</v>
      </c>
      <c r="H296" s="59">
        <f>IF(G296="0","0",LOOKUP(G296,{0,33,40,50,60,70,80},{0,1,2,3,"3.5",4,5}))</f>
        <v>3</v>
      </c>
      <c r="I296" s="59">
        <v>29</v>
      </c>
      <c r="J296" s="59">
        <v>21</v>
      </c>
      <c r="K296" s="59">
        <f t="shared" si="42"/>
        <v>50</v>
      </c>
      <c r="L296" s="59" t="str">
        <f>IF(K296="0","0",LOOKUP(K296,{0,25,30,37,45,52,60},{0,1,2,3,"3.5",4,5}))</f>
        <v>3.5</v>
      </c>
      <c r="M296" s="59">
        <v>22</v>
      </c>
      <c r="N296" s="59">
        <v>16</v>
      </c>
      <c r="O296" s="59">
        <f t="shared" si="43"/>
        <v>38</v>
      </c>
      <c r="P296" s="59">
        <f>IF(O296="0","0",LOOKUP(O296,{0,33,40,50,60,70,80},{0,1,2,3,"3.5",4,5}))</f>
        <v>1</v>
      </c>
      <c r="Q296" s="62">
        <v>35</v>
      </c>
      <c r="R296" s="62">
        <v>18</v>
      </c>
      <c r="S296" s="59">
        <f t="shared" si="44"/>
        <v>53</v>
      </c>
      <c r="T296" s="59">
        <f>IF(S296="0","0",LOOKUP(S296,{0,33,40,50,60,70,80},{0,1,2,3,"3.5",4,5}))</f>
        <v>3</v>
      </c>
      <c r="U296" s="62">
        <v>32</v>
      </c>
      <c r="V296" s="62">
        <v>24</v>
      </c>
      <c r="W296" s="59">
        <f t="shared" si="45"/>
        <v>56</v>
      </c>
      <c r="X296" s="59">
        <f>IF(W296="0","0",LOOKUP(W296,{0,33,40,50,60,70,80},{0,1,2,3,"3.5",4,5}))</f>
        <v>3</v>
      </c>
      <c r="Y296" s="62">
        <v>39</v>
      </c>
      <c r="Z296" s="62">
        <v>20</v>
      </c>
      <c r="AA296" s="59">
        <f t="shared" si="46"/>
        <v>59</v>
      </c>
      <c r="AB296" s="59">
        <f>IF(AA296="0","0",LOOKUP(AA296,{0,25,30,37,45,52,60},{0,1,2,3,"3.5",4,5}))</f>
        <v>4</v>
      </c>
      <c r="AC296" s="82" t="s">
        <v>79</v>
      </c>
      <c r="AD296" s="82">
        <f>IF(ISBLANK(AB296)," ",IF(AB296="0","0",LOOKUP(AB296,{0,1,2,3,"3.5",4,5},{0,0,0,1,"1.5",2,3})))</f>
        <v>2</v>
      </c>
      <c r="AE296" s="77">
        <f t="shared" si="47"/>
        <v>3.0833333333333335</v>
      </c>
      <c r="AF296" s="82" t="str">
        <f t="shared" si="48"/>
        <v>B</v>
      </c>
      <c r="AG296" s="85" t="str">
        <f t="shared" si="49"/>
        <v>Average Result</v>
      </c>
      <c r="AH296" s="15"/>
      <c r="AI296" s="33" t="str">
        <f>IF(F296="0","0",LOOKUP(F296,{0,1,2,3,"3.5",4,5},{"F","D","C","B","A-","A","A+"}))</f>
        <v>B</v>
      </c>
      <c r="AJ296" s="33" t="str">
        <f>IF(H296="0","0",LOOKUP(H296,{0,1,2,3,"3.5",4,5},{"F","D","C","B","A-","A","A+"}))</f>
        <v>B</v>
      </c>
      <c r="AK296" s="33" t="str">
        <f>IF(L296="0","0",LOOKUP(L296,{0,1,2,3,"3.5",4,5},{"F","D","C","B","A-","A","A+"}))</f>
        <v>A-</v>
      </c>
      <c r="AL296" s="33" t="str">
        <f>IF(P296="0","0",LOOKUP(P296,{0,1,2,3,"3.5",4,5},{"F","D","C","B","A-","A","A+"}))</f>
        <v>D</v>
      </c>
      <c r="AM296" s="33" t="str">
        <f>IF(T296="0","0",LOOKUP(T296,{0,1,2,3,"3.5",4,5},{"F","D","C","B","A-","A","A+"}))</f>
        <v>B</v>
      </c>
      <c r="AN296" s="33" t="str">
        <f>IF(X296="0","0",LOOKUP(X296,{0,1,2,3,"3.5",4,5},{"F","D","C","B","A-","A","A+"}))</f>
        <v>B</v>
      </c>
      <c r="AO296" s="33" t="str">
        <f>IF(AB296="0","0",LOOKUP(AB296,{0,1,2,3,"3.5",4,5},{"F","D","C","B","A-","A","A+"}))</f>
        <v>A</v>
      </c>
      <c r="AP296" s="52">
        <f t="shared" si="40"/>
        <v>363</v>
      </c>
    </row>
    <row r="297" spans="1:42" ht="20.100000000000001" customHeight="1" x14ac:dyDescent="0.25">
      <c r="A297" s="86">
        <v>2307</v>
      </c>
      <c r="B297" s="87" t="s">
        <v>583</v>
      </c>
      <c r="C297" s="62">
        <v>32</v>
      </c>
      <c r="D297" s="62">
        <v>20</v>
      </c>
      <c r="E297" s="59">
        <f t="shared" si="41"/>
        <v>52</v>
      </c>
      <c r="F297" s="59">
        <f>IF(E297="0","0",LOOKUP(E297,{0,33,40,50,60,70,80},{0,1,2,3,"3.5",4,5}))</f>
        <v>3</v>
      </c>
      <c r="G297" s="59">
        <v>34</v>
      </c>
      <c r="H297" s="59">
        <f>IF(G297="0","0",LOOKUP(G297,{0,33,40,50,60,70,80},{0,1,2,3,"3.5",4,5}))</f>
        <v>1</v>
      </c>
      <c r="I297" s="59">
        <v>18</v>
      </c>
      <c r="J297" s="59">
        <v>10</v>
      </c>
      <c r="K297" s="59">
        <f t="shared" si="42"/>
        <v>28</v>
      </c>
      <c r="L297" s="59">
        <f>IF(K297="0","0",LOOKUP(K297,{0,25,30,37,45,52,60},{0,1,2,3,"3.5",4,5}))</f>
        <v>1</v>
      </c>
      <c r="M297" s="59">
        <v>24</v>
      </c>
      <c r="N297" s="59">
        <v>16</v>
      </c>
      <c r="O297" s="59">
        <f t="shared" si="43"/>
        <v>40</v>
      </c>
      <c r="P297" s="59">
        <f>IF(O297="0","0",LOOKUP(O297,{0,33,40,50,60,70,80},{0,1,2,3,"3.5",4,5}))</f>
        <v>2</v>
      </c>
      <c r="Q297" s="62">
        <v>0</v>
      </c>
      <c r="R297" s="62">
        <v>0</v>
      </c>
      <c r="S297" s="59">
        <f t="shared" si="44"/>
        <v>0</v>
      </c>
      <c r="T297" s="59">
        <f>IF(S297="0","0",LOOKUP(S297,{0,33,40,50,60,70,80},{0,1,2,3,"3.5",4,5}))</f>
        <v>0</v>
      </c>
      <c r="U297" s="62">
        <v>26</v>
      </c>
      <c r="V297" s="62">
        <v>11</v>
      </c>
      <c r="W297" s="59">
        <f t="shared" si="45"/>
        <v>37</v>
      </c>
      <c r="X297" s="59">
        <f>IF(W297="0","0",LOOKUP(W297,{0,33,40,50,60,70,80},{0,1,2,3,"3.5",4,5}))</f>
        <v>1</v>
      </c>
      <c r="Y297" s="62">
        <v>0</v>
      </c>
      <c r="Z297" s="62">
        <v>0</v>
      </c>
      <c r="AA297" s="59">
        <f t="shared" si="46"/>
        <v>0</v>
      </c>
      <c r="AB297" s="59">
        <f>IF(AA297="0","0",LOOKUP(AA297,{0,25,30,37,45,52,60},{0,1,2,3,"3.5",4,5}))</f>
        <v>0</v>
      </c>
      <c r="AC297" s="82" t="s">
        <v>79</v>
      </c>
      <c r="AD297" s="82">
        <f>IF(ISBLANK(AB297)," ",IF(AB297="0","0",LOOKUP(AB297,{0,1,2,3,"3.5",4,5},{0,0,0,1,"1.5",2,3})))</f>
        <v>0</v>
      </c>
      <c r="AE297" s="77">
        <f t="shared" si="47"/>
        <v>0</v>
      </c>
      <c r="AF297" s="82" t="str">
        <f t="shared" si="48"/>
        <v>F</v>
      </c>
      <c r="AG297" s="85" t="str">
        <f t="shared" si="49"/>
        <v>Fail</v>
      </c>
      <c r="AH297" s="15"/>
      <c r="AI297" s="33" t="str">
        <f>IF(F297="0","0",LOOKUP(F297,{0,1,2,3,"3.5",4,5},{"F","D","C","B","A-","A","A+"}))</f>
        <v>B</v>
      </c>
      <c r="AJ297" s="33" t="str">
        <f>IF(H297="0","0",LOOKUP(H297,{0,1,2,3,"3.5",4,5},{"F","D","C","B","A-","A","A+"}))</f>
        <v>D</v>
      </c>
      <c r="AK297" s="33" t="str">
        <f>IF(L297="0","0",LOOKUP(L297,{0,1,2,3,"3.5",4,5},{"F","D","C","B","A-","A","A+"}))</f>
        <v>D</v>
      </c>
      <c r="AL297" s="33" t="str">
        <f>IF(P297="0","0",LOOKUP(P297,{0,1,2,3,"3.5",4,5},{"F","D","C","B","A-","A","A+"}))</f>
        <v>C</v>
      </c>
      <c r="AM297" s="33" t="str">
        <f>IF(T297="0","0",LOOKUP(T297,{0,1,2,3,"3.5",4,5},{"F","D","C","B","A-","A","A+"}))</f>
        <v>F</v>
      </c>
      <c r="AN297" s="33" t="str">
        <f>IF(X297="0","0",LOOKUP(X297,{0,1,2,3,"3.5",4,5},{"F","D","C","B","A-","A","A+"}))</f>
        <v>D</v>
      </c>
      <c r="AO297" s="33" t="str">
        <f>IF(AB297="0","0",LOOKUP(AB297,{0,1,2,3,"3.5",4,5},{"F","D","C","B","A-","A","A+"}))</f>
        <v>F</v>
      </c>
      <c r="AP297" s="52">
        <f t="shared" si="40"/>
        <v>191</v>
      </c>
    </row>
    <row r="298" spans="1:42" ht="20.100000000000001" customHeight="1" x14ac:dyDescent="0.25">
      <c r="A298" s="86">
        <v>2308</v>
      </c>
      <c r="B298" s="87" t="s">
        <v>584</v>
      </c>
      <c r="C298" s="62">
        <v>41</v>
      </c>
      <c r="D298" s="62">
        <v>19</v>
      </c>
      <c r="E298" s="59">
        <f t="shared" si="41"/>
        <v>60</v>
      </c>
      <c r="F298" s="59" t="str">
        <f>IF(E298="0","0",LOOKUP(E298,{0,33,40,50,60,70,80},{0,1,2,3,"3.5",4,5}))</f>
        <v>3.5</v>
      </c>
      <c r="G298" s="59">
        <v>40</v>
      </c>
      <c r="H298" s="59">
        <f>IF(G298="0","0",LOOKUP(G298,{0,33,40,50,60,70,80},{0,1,2,3,"3.5",4,5}))</f>
        <v>2</v>
      </c>
      <c r="I298" s="59">
        <v>18</v>
      </c>
      <c r="J298" s="59">
        <v>20</v>
      </c>
      <c r="K298" s="59">
        <f t="shared" si="42"/>
        <v>38</v>
      </c>
      <c r="L298" s="59">
        <f>IF(K298="0","0",LOOKUP(K298,{0,25,30,37,45,52,60},{0,1,2,3,"3.5",4,5}))</f>
        <v>3</v>
      </c>
      <c r="M298" s="59">
        <v>30</v>
      </c>
      <c r="N298" s="59">
        <v>18</v>
      </c>
      <c r="O298" s="59">
        <f t="shared" si="43"/>
        <v>48</v>
      </c>
      <c r="P298" s="59">
        <f>IF(O298="0","0",LOOKUP(O298,{0,33,40,50,60,70,80},{0,1,2,3,"3.5",4,5}))</f>
        <v>2</v>
      </c>
      <c r="Q298" s="62">
        <v>32</v>
      </c>
      <c r="R298" s="62">
        <v>18</v>
      </c>
      <c r="S298" s="59">
        <f t="shared" si="44"/>
        <v>50</v>
      </c>
      <c r="T298" s="59">
        <f>IF(S298="0","0",LOOKUP(S298,{0,33,40,50,60,70,80},{0,1,2,3,"3.5",4,5}))</f>
        <v>3</v>
      </c>
      <c r="U298" s="62">
        <v>42</v>
      </c>
      <c r="V298" s="62">
        <v>16</v>
      </c>
      <c r="W298" s="59">
        <f t="shared" si="45"/>
        <v>58</v>
      </c>
      <c r="X298" s="59">
        <f>IF(W298="0","0",LOOKUP(W298,{0,33,40,50,60,70,80},{0,1,2,3,"3.5",4,5}))</f>
        <v>3</v>
      </c>
      <c r="Y298" s="62">
        <v>31</v>
      </c>
      <c r="Z298" s="62">
        <v>15</v>
      </c>
      <c r="AA298" s="59">
        <f t="shared" si="46"/>
        <v>46</v>
      </c>
      <c r="AB298" s="59" t="str">
        <f>IF(AA298="0","0",LOOKUP(AA298,{0,25,30,37,45,52,60},{0,1,2,3,"3.5",4,5}))</f>
        <v>3.5</v>
      </c>
      <c r="AC298" s="82" t="s">
        <v>79</v>
      </c>
      <c r="AD298" s="82" t="str">
        <f>IF(ISBLANK(AB298)," ",IF(AB298="0","0",LOOKUP(AB298,{0,1,2,3,"3.5",4,5},{0,0,0,1,"1.5",2,3})))</f>
        <v>1.5</v>
      </c>
      <c r="AE298" s="77">
        <f t="shared" si="47"/>
        <v>3</v>
      </c>
      <c r="AF298" s="82" t="str">
        <f t="shared" si="48"/>
        <v>B</v>
      </c>
      <c r="AG298" s="85" t="str">
        <f t="shared" si="49"/>
        <v>Average Result</v>
      </c>
      <c r="AH298" s="15"/>
      <c r="AI298" s="33" t="str">
        <f>IF(F298="0","0",LOOKUP(F298,{0,1,2,3,"3.5",4,5},{"F","D","C","B","A-","A","A+"}))</f>
        <v>A-</v>
      </c>
      <c r="AJ298" s="33" t="str">
        <f>IF(H298="0","0",LOOKUP(H298,{0,1,2,3,"3.5",4,5},{"F","D","C","B","A-","A","A+"}))</f>
        <v>C</v>
      </c>
      <c r="AK298" s="33" t="str">
        <f>IF(L298="0","0",LOOKUP(L298,{0,1,2,3,"3.5",4,5},{"F","D","C","B","A-","A","A+"}))</f>
        <v>B</v>
      </c>
      <c r="AL298" s="33" t="str">
        <f>IF(P298="0","0",LOOKUP(P298,{0,1,2,3,"3.5",4,5},{"F","D","C","B","A-","A","A+"}))</f>
        <v>C</v>
      </c>
      <c r="AM298" s="33" t="str">
        <f>IF(T298="0","0",LOOKUP(T298,{0,1,2,3,"3.5",4,5},{"F","D","C","B","A-","A","A+"}))</f>
        <v>B</v>
      </c>
      <c r="AN298" s="33" t="str">
        <f>IF(X298="0","0",LOOKUP(X298,{0,1,2,3,"3.5",4,5},{"F","D","C","B","A-","A","A+"}))</f>
        <v>B</v>
      </c>
      <c r="AO298" s="33" t="str">
        <f>IF(AB298="0","0",LOOKUP(AB298,{0,1,2,3,"3.5",4,5},{"F","D","C","B","A-","A","A+"}))</f>
        <v>A-</v>
      </c>
      <c r="AP298" s="52">
        <f t="shared" si="40"/>
        <v>340</v>
      </c>
    </row>
    <row r="299" spans="1:42" ht="20.100000000000001" customHeight="1" x14ac:dyDescent="0.25">
      <c r="A299" s="86">
        <v>2309</v>
      </c>
      <c r="B299" s="87" t="s">
        <v>585</v>
      </c>
      <c r="C299" s="62">
        <v>32</v>
      </c>
      <c r="D299" s="62">
        <v>22</v>
      </c>
      <c r="E299" s="59">
        <f t="shared" si="41"/>
        <v>54</v>
      </c>
      <c r="F299" s="59">
        <f>IF(E299="0","0",LOOKUP(E299,{0,33,40,50,60,70,80},{0,1,2,3,"3.5",4,5}))</f>
        <v>3</v>
      </c>
      <c r="G299" s="59">
        <v>42</v>
      </c>
      <c r="H299" s="59">
        <f>IF(G299="0","0",LOOKUP(G299,{0,33,40,50,60,70,80},{0,1,2,3,"3.5",4,5}))</f>
        <v>2</v>
      </c>
      <c r="I299" s="59">
        <v>17</v>
      </c>
      <c r="J299" s="59">
        <v>14</v>
      </c>
      <c r="K299" s="59">
        <f t="shared" si="42"/>
        <v>31</v>
      </c>
      <c r="L299" s="59">
        <f>IF(K299="0","0",LOOKUP(K299,{0,25,30,37,45,52,60},{0,1,2,3,"3.5",4,5}))</f>
        <v>2</v>
      </c>
      <c r="M299" s="59">
        <v>8</v>
      </c>
      <c r="N299" s="59">
        <v>16</v>
      </c>
      <c r="O299" s="59">
        <f t="shared" si="43"/>
        <v>0</v>
      </c>
      <c r="P299" s="59">
        <f>IF(O299="0","0",LOOKUP(O299,{0,33,40,50,60,70,80},{0,1,2,3,"3.5",4,5}))</f>
        <v>0</v>
      </c>
      <c r="Q299" s="62">
        <v>0</v>
      </c>
      <c r="R299" s="62">
        <v>0</v>
      </c>
      <c r="S299" s="59">
        <f t="shared" si="44"/>
        <v>0</v>
      </c>
      <c r="T299" s="59">
        <f>IF(S299="0","0",LOOKUP(S299,{0,33,40,50,60,70,80},{0,1,2,3,"3.5",4,5}))</f>
        <v>0</v>
      </c>
      <c r="U299" s="62">
        <v>0</v>
      </c>
      <c r="V299" s="62">
        <v>0</v>
      </c>
      <c r="W299" s="59">
        <f t="shared" si="45"/>
        <v>0</v>
      </c>
      <c r="X299" s="59">
        <f>IF(W299="0","0",LOOKUP(W299,{0,33,40,50,60,70,80},{0,1,2,3,"3.5",4,5}))</f>
        <v>0</v>
      </c>
      <c r="Y299" s="62">
        <v>19</v>
      </c>
      <c r="Z299" s="62">
        <v>7</v>
      </c>
      <c r="AA299" s="59">
        <f t="shared" si="46"/>
        <v>0</v>
      </c>
      <c r="AB299" s="59">
        <f>IF(AA299="0","0",LOOKUP(AA299,{0,25,30,37,45,52,60},{0,1,2,3,"3.5",4,5}))</f>
        <v>0</v>
      </c>
      <c r="AC299" s="82" t="s">
        <v>79</v>
      </c>
      <c r="AD299" s="82">
        <f>IF(ISBLANK(AB299)," ",IF(AB299="0","0",LOOKUP(AB299,{0,1,2,3,"3.5",4,5},{0,0,0,1,"1.5",2,3})))</f>
        <v>0</v>
      </c>
      <c r="AE299" s="77">
        <f t="shared" si="47"/>
        <v>0</v>
      </c>
      <c r="AF299" s="82" t="str">
        <f t="shared" si="48"/>
        <v>F</v>
      </c>
      <c r="AG299" s="85" t="str">
        <f t="shared" si="49"/>
        <v>Fail</v>
      </c>
      <c r="AH299" s="15"/>
      <c r="AI299" s="33" t="str">
        <f>IF(F299="0","0",LOOKUP(F299,{0,1,2,3,"3.5",4,5},{"F","D","C","B","A-","A","A+"}))</f>
        <v>B</v>
      </c>
      <c r="AJ299" s="33" t="str">
        <f>IF(H299="0","0",LOOKUP(H299,{0,1,2,3,"3.5",4,5},{"F","D","C","B","A-","A","A+"}))</f>
        <v>C</v>
      </c>
      <c r="AK299" s="33" t="str">
        <f>IF(L299="0","0",LOOKUP(L299,{0,1,2,3,"3.5",4,5},{"F","D","C","B","A-","A","A+"}))</f>
        <v>C</v>
      </c>
      <c r="AL299" s="33" t="str">
        <f>IF(P299="0","0",LOOKUP(P299,{0,1,2,3,"3.5",4,5},{"F","D","C","B","A-","A","A+"}))</f>
        <v>F</v>
      </c>
      <c r="AM299" s="33" t="str">
        <f>IF(T299="0","0",LOOKUP(T299,{0,1,2,3,"3.5",4,5},{"F","D","C","B","A-","A","A+"}))</f>
        <v>F</v>
      </c>
      <c r="AN299" s="33" t="str">
        <f>IF(X299="0","0",LOOKUP(X299,{0,1,2,3,"3.5",4,5},{"F","D","C","B","A-","A","A+"}))</f>
        <v>F</v>
      </c>
      <c r="AO299" s="33" t="str">
        <f>IF(AB299="0","0",LOOKUP(AB299,{0,1,2,3,"3.5",4,5},{"F","D","C","B","A-","A","A+"}))</f>
        <v>F</v>
      </c>
      <c r="AP299" s="52">
        <f t="shared" si="40"/>
        <v>127</v>
      </c>
    </row>
    <row r="300" spans="1:42" ht="20.100000000000001" customHeight="1" x14ac:dyDescent="0.25">
      <c r="A300" s="86">
        <v>2310</v>
      </c>
      <c r="B300" s="87" t="s">
        <v>582</v>
      </c>
      <c r="C300" s="62">
        <v>31</v>
      </c>
      <c r="D300" s="62">
        <v>16</v>
      </c>
      <c r="E300" s="59">
        <f t="shared" si="41"/>
        <v>47</v>
      </c>
      <c r="F300" s="59">
        <f>IF(E300="0","0",LOOKUP(E300,{0,33,40,50,60,70,80},{0,1,2,3,"3.5",4,5}))</f>
        <v>2</v>
      </c>
      <c r="G300" s="59">
        <v>47</v>
      </c>
      <c r="H300" s="59">
        <f>IF(G300="0","0",LOOKUP(G300,{0,33,40,50,60,70,80},{0,1,2,3,"3.5",4,5}))</f>
        <v>2</v>
      </c>
      <c r="I300" s="59">
        <v>20</v>
      </c>
      <c r="J300" s="59">
        <v>16</v>
      </c>
      <c r="K300" s="59">
        <f t="shared" si="42"/>
        <v>36</v>
      </c>
      <c r="L300" s="59">
        <f>IF(K300="0","0",LOOKUP(K300,{0,25,30,37,45,52,60},{0,1,2,3,"3.5",4,5}))</f>
        <v>2</v>
      </c>
      <c r="M300" s="59">
        <v>22</v>
      </c>
      <c r="N300" s="59">
        <v>16</v>
      </c>
      <c r="O300" s="59">
        <f t="shared" si="43"/>
        <v>38</v>
      </c>
      <c r="P300" s="59">
        <f>IF(O300="0","0",LOOKUP(O300,{0,33,40,50,60,70,80},{0,1,2,3,"3.5",4,5}))</f>
        <v>1</v>
      </c>
      <c r="Q300" s="62">
        <v>38</v>
      </c>
      <c r="R300" s="62">
        <v>15</v>
      </c>
      <c r="S300" s="59">
        <f t="shared" si="44"/>
        <v>53</v>
      </c>
      <c r="T300" s="59">
        <f>IF(S300="0","0",LOOKUP(S300,{0,33,40,50,60,70,80},{0,1,2,3,"3.5",4,5}))</f>
        <v>3</v>
      </c>
      <c r="U300" s="62">
        <v>25</v>
      </c>
      <c r="V300" s="62">
        <v>15</v>
      </c>
      <c r="W300" s="59">
        <f t="shared" si="45"/>
        <v>40</v>
      </c>
      <c r="X300" s="59">
        <f>IF(W300="0","0",LOOKUP(W300,{0,33,40,50,60,70,80},{0,1,2,3,"3.5",4,5}))</f>
        <v>2</v>
      </c>
      <c r="Y300" s="62">
        <v>32</v>
      </c>
      <c r="Z300" s="62">
        <v>18</v>
      </c>
      <c r="AA300" s="59">
        <f t="shared" si="46"/>
        <v>50</v>
      </c>
      <c r="AB300" s="59" t="str">
        <f>IF(AA300="0","0",LOOKUP(AA300,{0,25,30,37,45,52,60},{0,1,2,3,"3.5",4,5}))</f>
        <v>3.5</v>
      </c>
      <c r="AC300" s="82" t="s">
        <v>79</v>
      </c>
      <c r="AD300" s="82" t="str">
        <f>IF(ISBLANK(AB300)," ",IF(AB300="0","0",LOOKUP(AB300,{0,1,2,3,"3.5",4,5},{0,0,0,1,"1.5",2,3})))</f>
        <v>1.5</v>
      </c>
      <c r="AE300" s="77">
        <f t="shared" si="47"/>
        <v>2.25</v>
      </c>
      <c r="AF300" s="82" t="str">
        <f t="shared" si="48"/>
        <v>C</v>
      </c>
      <c r="AG300" s="85" t="str">
        <f t="shared" si="49"/>
        <v>Bellow Average Result</v>
      </c>
      <c r="AH300" s="15"/>
      <c r="AI300" s="33" t="str">
        <f>IF(F300="0","0",LOOKUP(F300,{0,1,2,3,"3.5",4,5},{"F","D","C","B","A-","A","A+"}))</f>
        <v>C</v>
      </c>
      <c r="AJ300" s="33" t="str">
        <f>IF(H300="0","0",LOOKUP(H300,{0,1,2,3,"3.5",4,5},{"F","D","C","B","A-","A","A+"}))</f>
        <v>C</v>
      </c>
      <c r="AK300" s="33" t="str">
        <f>IF(L300="0","0",LOOKUP(L300,{0,1,2,3,"3.5",4,5},{"F","D","C","B","A-","A","A+"}))</f>
        <v>C</v>
      </c>
      <c r="AL300" s="33" t="str">
        <f>IF(P300="0","0",LOOKUP(P300,{0,1,2,3,"3.5",4,5},{"F","D","C","B","A-","A","A+"}))</f>
        <v>D</v>
      </c>
      <c r="AM300" s="33" t="str">
        <f>IF(T300="0","0",LOOKUP(T300,{0,1,2,3,"3.5",4,5},{"F","D","C","B","A-","A","A+"}))</f>
        <v>B</v>
      </c>
      <c r="AN300" s="33" t="str">
        <f>IF(X300="0","0",LOOKUP(X300,{0,1,2,3,"3.5",4,5},{"F","D","C","B","A-","A","A+"}))</f>
        <v>C</v>
      </c>
      <c r="AO300" s="33" t="str">
        <f>IF(AB300="0","0",LOOKUP(AB300,{0,1,2,3,"3.5",4,5},{"F","D","C","B","A-","A","A+"}))</f>
        <v>A-</v>
      </c>
      <c r="AP300" s="52">
        <f t="shared" si="40"/>
        <v>311</v>
      </c>
    </row>
    <row r="301" spans="1:42" ht="20.100000000000001" customHeight="1" x14ac:dyDescent="0.25">
      <c r="A301" s="86">
        <v>2311</v>
      </c>
      <c r="B301" s="87" t="s">
        <v>587</v>
      </c>
      <c r="C301" s="62">
        <v>43</v>
      </c>
      <c r="D301" s="62">
        <v>22</v>
      </c>
      <c r="E301" s="59">
        <f t="shared" si="41"/>
        <v>65</v>
      </c>
      <c r="F301" s="59" t="str">
        <f>IF(E301="0","0",LOOKUP(E301,{0,33,40,50,60,70,80},{0,1,2,3,"3.5",4,5}))</f>
        <v>3.5</v>
      </c>
      <c r="G301" s="59">
        <v>36</v>
      </c>
      <c r="H301" s="59">
        <f>IF(G301="0","0",LOOKUP(G301,{0,33,40,50,60,70,80},{0,1,2,3,"3.5",4,5}))</f>
        <v>1</v>
      </c>
      <c r="I301" s="59">
        <v>26</v>
      </c>
      <c r="J301" s="59">
        <v>16</v>
      </c>
      <c r="K301" s="59">
        <f t="shared" si="42"/>
        <v>42</v>
      </c>
      <c r="L301" s="59">
        <f>IF(K301="0","0",LOOKUP(K301,{0,25,30,37,45,52,60},{0,1,2,3,"3.5",4,5}))</f>
        <v>3</v>
      </c>
      <c r="M301" s="59">
        <v>23</v>
      </c>
      <c r="N301" s="59">
        <v>15</v>
      </c>
      <c r="O301" s="59">
        <f t="shared" si="43"/>
        <v>38</v>
      </c>
      <c r="P301" s="59">
        <f>IF(O301="0","0",LOOKUP(O301,{0,33,40,50,60,70,80},{0,1,2,3,"3.5",4,5}))</f>
        <v>1</v>
      </c>
      <c r="Q301" s="62">
        <v>48</v>
      </c>
      <c r="R301" s="62">
        <v>20</v>
      </c>
      <c r="S301" s="59">
        <f t="shared" si="44"/>
        <v>68</v>
      </c>
      <c r="T301" s="59" t="str">
        <f>IF(S301="0","0",LOOKUP(S301,{0,33,40,50,60,70,80},{0,1,2,3,"3.5",4,5}))</f>
        <v>3.5</v>
      </c>
      <c r="U301" s="62">
        <v>49</v>
      </c>
      <c r="V301" s="62">
        <v>19</v>
      </c>
      <c r="W301" s="59">
        <f t="shared" si="45"/>
        <v>68</v>
      </c>
      <c r="X301" s="59" t="str">
        <f>IF(W301="0","0",LOOKUP(W301,{0,33,40,50,60,70,80},{0,1,2,3,"3.5",4,5}))</f>
        <v>3.5</v>
      </c>
      <c r="Y301" s="62">
        <v>40</v>
      </c>
      <c r="Z301" s="62">
        <v>20</v>
      </c>
      <c r="AA301" s="59">
        <f t="shared" si="46"/>
        <v>60</v>
      </c>
      <c r="AB301" s="59">
        <f>IF(AA301="0","0",LOOKUP(AA301,{0,25,30,37,45,52,60},{0,1,2,3,"3.5",4,5}))</f>
        <v>5</v>
      </c>
      <c r="AC301" s="82" t="s">
        <v>79</v>
      </c>
      <c r="AD301" s="82">
        <f>IF(ISBLANK(AB301)," ",IF(AB301="0","0",LOOKUP(AB301,{0,1,2,3,"3.5",4,5},{0,0,0,1,"1.5",2,3})))</f>
        <v>3</v>
      </c>
      <c r="AE301" s="77">
        <f t="shared" si="47"/>
        <v>3.0833333333333335</v>
      </c>
      <c r="AF301" s="82" t="str">
        <f t="shared" si="48"/>
        <v>B</v>
      </c>
      <c r="AG301" s="85" t="str">
        <f t="shared" si="49"/>
        <v>Average Result</v>
      </c>
      <c r="AH301" s="15"/>
      <c r="AI301" s="33" t="str">
        <f>IF(F301="0","0",LOOKUP(F301,{0,1,2,3,"3.5",4,5},{"F","D","C","B","A-","A","A+"}))</f>
        <v>A-</v>
      </c>
      <c r="AJ301" s="33" t="str">
        <f>IF(H301="0","0",LOOKUP(H301,{0,1,2,3,"3.5",4,5},{"F","D","C","B","A-","A","A+"}))</f>
        <v>D</v>
      </c>
      <c r="AK301" s="33" t="str">
        <f>IF(L301="0","0",LOOKUP(L301,{0,1,2,3,"3.5",4,5},{"F","D","C","B","A-","A","A+"}))</f>
        <v>B</v>
      </c>
      <c r="AL301" s="33" t="str">
        <f>IF(P301="0","0",LOOKUP(P301,{0,1,2,3,"3.5",4,5},{"F","D","C","B","A-","A","A+"}))</f>
        <v>D</v>
      </c>
      <c r="AM301" s="33" t="str">
        <f>IF(T301="0","0",LOOKUP(T301,{0,1,2,3,"3.5",4,5},{"F","D","C","B","A-","A","A+"}))</f>
        <v>A-</v>
      </c>
      <c r="AN301" s="33" t="str">
        <f>IF(X301="0","0",LOOKUP(X301,{0,1,2,3,"3.5",4,5},{"F","D","C","B","A-","A","A+"}))</f>
        <v>A-</v>
      </c>
      <c r="AO301" s="33" t="str">
        <f>IF(AB301="0","0",LOOKUP(AB301,{0,1,2,3,"3.5",4,5},{"F","D","C","B","A-","A","A+"}))</f>
        <v>A+</v>
      </c>
      <c r="AP301" s="52">
        <f t="shared" si="40"/>
        <v>377</v>
      </c>
    </row>
    <row r="302" spans="1:42" ht="20.100000000000001" customHeight="1" x14ac:dyDescent="0.25">
      <c r="A302" s="86">
        <v>2312</v>
      </c>
      <c r="B302" s="87" t="s">
        <v>588</v>
      </c>
      <c r="C302" s="62">
        <v>31</v>
      </c>
      <c r="D302" s="62">
        <v>18</v>
      </c>
      <c r="E302" s="59">
        <f t="shared" si="41"/>
        <v>49</v>
      </c>
      <c r="F302" s="59">
        <f>IF(E302="0","0",LOOKUP(E302,{0,33,40,50,60,70,80},{0,1,2,3,"3.5",4,5}))</f>
        <v>2</v>
      </c>
      <c r="G302" s="59">
        <v>29</v>
      </c>
      <c r="H302" s="59">
        <f>IF(G302="0","0",LOOKUP(G302,{0,33,40,50,60,70,80},{0,1,2,3,"3.5",4,5}))</f>
        <v>0</v>
      </c>
      <c r="I302" s="59">
        <v>12</v>
      </c>
      <c r="J302" s="59">
        <v>13</v>
      </c>
      <c r="K302" s="59">
        <f t="shared" si="42"/>
        <v>0</v>
      </c>
      <c r="L302" s="59">
        <f>IF(K302="0","0",LOOKUP(K302,{0,25,30,37,45,52,60},{0,1,2,3,"3.5",4,5}))</f>
        <v>0</v>
      </c>
      <c r="M302" s="59">
        <v>21</v>
      </c>
      <c r="N302" s="59">
        <v>13</v>
      </c>
      <c r="O302" s="59">
        <f t="shared" si="43"/>
        <v>34</v>
      </c>
      <c r="P302" s="59">
        <f>IF(O302="0","0",LOOKUP(O302,{0,33,40,50,60,70,80},{0,1,2,3,"3.5",4,5}))</f>
        <v>1</v>
      </c>
      <c r="Q302" s="62">
        <v>27</v>
      </c>
      <c r="R302" s="62">
        <v>19</v>
      </c>
      <c r="S302" s="59">
        <f t="shared" si="44"/>
        <v>46</v>
      </c>
      <c r="T302" s="59">
        <f>IF(S302="0","0",LOOKUP(S302,{0,33,40,50,60,70,80},{0,1,2,3,"3.5",4,5}))</f>
        <v>2</v>
      </c>
      <c r="U302" s="62">
        <v>26</v>
      </c>
      <c r="V302" s="62">
        <v>22</v>
      </c>
      <c r="W302" s="59">
        <f t="shared" si="45"/>
        <v>48</v>
      </c>
      <c r="X302" s="59">
        <f>IF(W302="0","0",LOOKUP(W302,{0,33,40,50,60,70,80},{0,1,2,3,"3.5",4,5}))</f>
        <v>2</v>
      </c>
      <c r="Y302" s="62">
        <v>20</v>
      </c>
      <c r="Z302" s="62">
        <v>21</v>
      </c>
      <c r="AA302" s="59">
        <f t="shared" si="46"/>
        <v>41</v>
      </c>
      <c r="AB302" s="59">
        <f>IF(AA302="0","0",LOOKUP(AA302,{0,25,30,37,45,52,60},{0,1,2,3,"3.5",4,5}))</f>
        <v>3</v>
      </c>
      <c r="AC302" s="82" t="s">
        <v>79</v>
      </c>
      <c r="AD302" s="82">
        <f>IF(ISBLANK(AB302)," ",IF(AB302="0","0",LOOKUP(AB302,{0,1,2,3,"3.5",4,5},{0,0,0,1,"1.5",2,3})))</f>
        <v>1</v>
      </c>
      <c r="AE302" s="77">
        <f t="shared" si="47"/>
        <v>0</v>
      </c>
      <c r="AF302" s="82" t="str">
        <f t="shared" si="48"/>
        <v>F</v>
      </c>
      <c r="AG302" s="85" t="str">
        <f t="shared" si="49"/>
        <v>Fail</v>
      </c>
      <c r="AH302" s="15"/>
      <c r="AI302" s="33" t="str">
        <f>IF(F302="0","0",LOOKUP(F302,{0,1,2,3,"3.5",4,5},{"F","D","C","B","A-","A","A+"}))</f>
        <v>C</v>
      </c>
      <c r="AJ302" s="33" t="str">
        <f>IF(H302="0","0",LOOKUP(H302,{0,1,2,3,"3.5",4,5},{"F","D","C","B","A-","A","A+"}))</f>
        <v>F</v>
      </c>
      <c r="AK302" s="33" t="str">
        <f>IF(L302="0","0",LOOKUP(L302,{0,1,2,3,"3.5",4,5},{"F","D","C","B","A-","A","A+"}))</f>
        <v>F</v>
      </c>
      <c r="AL302" s="33" t="str">
        <f>IF(P302="0","0",LOOKUP(P302,{0,1,2,3,"3.5",4,5},{"F","D","C","B","A-","A","A+"}))</f>
        <v>D</v>
      </c>
      <c r="AM302" s="33" t="str">
        <f>IF(T302="0","0",LOOKUP(T302,{0,1,2,3,"3.5",4,5},{"F","D","C","B","A-","A","A+"}))</f>
        <v>C</v>
      </c>
      <c r="AN302" s="33" t="str">
        <f>IF(X302="0","0",LOOKUP(X302,{0,1,2,3,"3.5",4,5},{"F","D","C","B","A-","A","A+"}))</f>
        <v>C</v>
      </c>
      <c r="AO302" s="33" t="str">
        <f>IF(AB302="0","0",LOOKUP(AB302,{0,1,2,3,"3.5",4,5},{"F","D","C","B","A-","A","A+"}))</f>
        <v>B</v>
      </c>
      <c r="AP302" s="52">
        <f t="shared" si="40"/>
        <v>247</v>
      </c>
    </row>
    <row r="303" spans="1:42" ht="20.100000000000001" customHeight="1" x14ac:dyDescent="0.25">
      <c r="A303" s="86">
        <v>2313</v>
      </c>
      <c r="B303" s="87" t="s">
        <v>589</v>
      </c>
      <c r="C303" s="62">
        <v>29</v>
      </c>
      <c r="D303" s="62">
        <v>20</v>
      </c>
      <c r="E303" s="59">
        <f t="shared" si="41"/>
        <v>49</v>
      </c>
      <c r="F303" s="59">
        <f>IF(E303="0","0",LOOKUP(E303,{0,33,40,50,60,70,80},{0,1,2,3,"3.5",4,5}))</f>
        <v>2</v>
      </c>
      <c r="G303" s="59">
        <v>29</v>
      </c>
      <c r="H303" s="59">
        <f>IF(G303="0","0",LOOKUP(G303,{0,33,40,50,60,70,80},{0,1,2,3,"3.5",4,5}))</f>
        <v>0</v>
      </c>
      <c r="I303" s="59"/>
      <c r="J303" s="59"/>
      <c r="K303" s="59">
        <f t="shared" si="42"/>
        <v>0</v>
      </c>
      <c r="L303" s="59">
        <f>IF(K303="0","0",LOOKUP(K303,{0,25,30,37,45,52,60},{0,1,2,3,"3.5",4,5}))</f>
        <v>0</v>
      </c>
      <c r="M303" s="59"/>
      <c r="N303" s="59"/>
      <c r="O303" s="59">
        <f t="shared" si="43"/>
        <v>0</v>
      </c>
      <c r="P303" s="59">
        <f>IF(O303="0","0",LOOKUP(O303,{0,33,40,50,60,70,80},{0,1,2,3,"3.5",4,5}))</f>
        <v>0</v>
      </c>
      <c r="Q303" s="62">
        <v>0</v>
      </c>
      <c r="R303" s="62">
        <v>0</v>
      </c>
      <c r="S303" s="59">
        <f t="shared" si="44"/>
        <v>0</v>
      </c>
      <c r="T303" s="59">
        <f>IF(S303="0","0",LOOKUP(S303,{0,33,40,50,60,70,80},{0,1,2,3,"3.5",4,5}))</f>
        <v>0</v>
      </c>
      <c r="U303" s="62">
        <v>0</v>
      </c>
      <c r="V303" s="62">
        <v>0</v>
      </c>
      <c r="W303" s="59">
        <f t="shared" si="45"/>
        <v>0</v>
      </c>
      <c r="X303" s="59">
        <f>IF(W303="0","0",LOOKUP(W303,{0,33,40,50,60,70,80},{0,1,2,3,"3.5",4,5}))</f>
        <v>0</v>
      </c>
      <c r="Y303" s="62">
        <v>0</v>
      </c>
      <c r="Z303" s="62">
        <v>0</v>
      </c>
      <c r="AA303" s="59">
        <f t="shared" si="46"/>
        <v>0</v>
      </c>
      <c r="AB303" s="59">
        <f>IF(AA303="0","0",LOOKUP(AA303,{0,25,30,37,45,52,60},{0,1,2,3,"3.5",4,5}))</f>
        <v>0</v>
      </c>
      <c r="AC303" s="82" t="s">
        <v>79</v>
      </c>
      <c r="AD303" s="82">
        <f>IF(ISBLANK(AB303)," ",IF(AB303="0","0",LOOKUP(AB303,{0,1,2,3,"3.5",4,5},{0,0,0,1,"1.5",2,3})))</f>
        <v>0</v>
      </c>
      <c r="AE303" s="77">
        <f t="shared" si="47"/>
        <v>0</v>
      </c>
      <c r="AF303" s="82" t="str">
        <f t="shared" si="48"/>
        <v>F</v>
      </c>
      <c r="AG303" s="85" t="str">
        <f t="shared" si="49"/>
        <v>Fail</v>
      </c>
      <c r="AH303" s="15"/>
      <c r="AI303" s="33" t="str">
        <f>IF(F303="0","0",LOOKUP(F303,{0,1,2,3,"3.5",4,5},{"F","D","C","B","A-","A","A+"}))</f>
        <v>C</v>
      </c>
      <c r="AJ303" s="33" t="str">
        <f>IF(H303="0","0",LOOKUP(H303,{0,1,2,3,"3.5",4,5},{"F","D","C","B","A-","A","A+"}))</f>
        <v>F</v>
      </c>
      <c r="AK303" s="33" t="str">
        <f>IF(L303="0","0",LOOKUP(L303,{0,1,2,3,"3.5",4,5},{"F","D","C","B","A-","A","A+"}))</f>
        <v>F</v>
      </c>
      <c r="AL303" s="33" t="str">
        <f>IF(P303="0","0",LOOKUP(P303,{0,1,2,3,"3.5",4,5},{"F","D","C","B","A-","A","A+"}))</f>
        <v>F</v>
      </c>
      <c r="AM303" s="33" t="str">
        <f>IF(T303="0","0",LOOKUP(T303,{0,1,2,3,"3.5",4,5},{"F","D","C","B","A-","A","A+"}))</f>
        <v>F</v>
      </c>
      <c r="AN303" s="33" t="str">
        <f>IF(X303="0","0",LOOKUP(X303,{0,1,2,3,"3.5",4,5},{"F","D","C","B","A-","A","A+"}))</f>
        <v>F</v>
      </c>
      <c r="AO303" s="33" t="str">
        <f>IF(AB303="0","0",LOOKUP(AB303,{0,1,2,3,"3.5",4,5},{"F","D","C","B","A-","A","A+"}))</f>
        <v>F</v>
      </c>
      <c r="AP303" s="52">
        <f t="shared" si="40"/>
        <v>78</v>
      </c>
    </row>
    <row r="304" spans="1:42" ht="20.100000000000001" customHeight="1" x14ac:dyDescent="0.25">
      <c r="A304" s="86">
        <v>2314</v>
      </c>
      <c r="B304" s="87" t="s">
        <v>590</v>
      </c>
      <c r="C304" s="62">
        <v>34</v>
      </c>
      <c r="D304" s="62">
        <v>21</v>
      </c>
      <c r="E304" s="59">
        <f t="shared" si="41"/>
        <v>55</v>
      </c>
      <c r="F304" s="59">
        <f>IF(E304="0","0",LOOKUP(E304,{0,33,40,50,60,70,80},{0,1,2,3,"3.5",4,5}))</f>
        <v>3</v>
      </c>
      <c r="G304" s="59">
        <v>39</v>
      </c>
      <c r="H304" s="59">
        <f>IF(G304="0","0",LOOKUP(G304,{0,33,40,50,60,70,80},{0,1,2,3,"3.5",4,5}))</f>
        <v>1</v>
      </c>
      <c r="I304" s="59">
        <v>22</v>
      </c>
      <c r="J304" s="59">
        <v>17</v>
      </c>
      <c r="K304" s="59">
        <f t="shared" si="42"/>
        <v>39</v>
      </c>
      <c r="L304" s="59">
        <f>IF(K304="0","0",LOOKUP(K304,{0,25,30,37,45,52,60},{0,1,2,3,"3.5",4,5}))</f>
        <v>3</v>
      </c>
      <c r="M304" s="59">
        <v>22</v>
      </c>
      <c r="N304" s="59">
        <v>9</v>
      </c>
      <c r="O304" s="59">
        <f t="shared" si="43"/>
        <v>31</v>
      </c>
      <c r="P304" s="59">
        <f>IF(O304="0","0",LOOKUP(O304,{0,33,40,50,60,70,80},{0,1,2,3,"3.5",4,5}))</f>
        <v>0</v>
      </c>
      <c r="Q304" s="62">
        <v>41</v>
      </c>
      <c r="R304" s="62">
        <v>17</v>
      </c>
      <c r="S304" s="59">
        <f t="shared" si="44"/>
        <v>58</v>
      </c>
      <c r="T304" s="59">
        <f>IF(S304="0","0",LOOKUP(S304,{0,33,40,50,60,70,80},{0,1,2,3,"3.5",4,5}))</f>
        <v>3</v>
      </c>
      <c r="U304" s="62">
        <v>34</v>
      </c>
      <c r="V304" s="62">
        <v>18</v>
      </c>
      <c r="W304" s="59">
        <f t="shared" si="45"/>
        <v>52</v>
      </c>
      <c r="X304" s="59">
        <f>IF(W304="0","0",LOOKUP(W304,{0,33,40,50,60,70,80},{0,1,2,3,"3.5",4,5}))</f>
        <v>3</v>
      </c>
      <c r="Y304" s="62">
        <v>36</v>
      </c>
      <c r="Z304" s="62">
        <v>17</v>
      </c>
      <c r="AA304" s="59">
        <f t="shared" si="46"/>
        <v>53</v>
      </c>
      <c r="AB304" s="59">
        <f>IF(AA304="0","0",LOOKUP(AA304,{0,25,30,37,45,52,60},{0,1,2,3,"3.5",4,5}))</f>
        <v>4</v>
      </c>
      <c r="AC304" s="82" t="s">
        <v>79</v>
      </c>
      <c r="AD304" s="82">
        <f>IF(ISBLANK(AB304)," ",IF(AB304="0","0",LOOKUP(AB304,{0,1,2,3,"3.5",4,5},{0,0,0,1,"1.5",2,3})))</f>
        <v>2</v>
      </c>
      <c r="AE304" s="77">
        <f t="shared" si="47"/>
        <v>0</v>
      </c>
      <c r="AF304" s="82" t="str">
        <f t="shared" si="48"/>
        <v>F</v>
      </c>
      <c r="AG304" s="85" t="str">
        <f t="shared" si="49"/>
        <v>Fail</v>
      </c>
      <c r="AH304" s="15"/>
      <c r="AI304" s="33" t="str">
        <f>IF(F304="0","0",LOOKUP(F304,{0,1,2,3,"3.5",4,5},{"F","D","C","B","A-","A","A+"}))</f>
        <v>B</v>
      </c>
      <c r="AJ304" s="33" t="str">
        <f>IF(H304="0","0",LOOKUP(H304,{0,1,2,3,"3.5",4,5},{"F","D","C","B","A-","A","A+"}))</f>
        <v>D</v>
      </c>
      <c r="AK304" s="33" t="str">
        <f>IF(L304="0","0",LOOKUP(L304,{0,1,2,3,"3.5",4,5},{"F","D","C","B","A-","A","A+"}))</f>
        <v>B</v>
      </c>
      <c r="AL304" s="33" t="str">
        <f>IF(P304="0","0",LOOKUP(P304,{0,1,2,3,"3.5",4,5},{"F","D","C","B","A-","A","A+"}))</f>
        <v>F</v>
      </c>
      <c r="AM304" s="33" t="str">
        <f>IF(T304="0","0",LOOKUP(T304,{0,1,2,3,"3.5",4,5},{"F","D","C","B","A-","A","A+"}))</f>
        <v>B</v>
      </c>
      <c r="AN304" s="33" t="str">
        <f>IF(X304="0","0",LOOKUP(X304,{0,1,2,3,"3.5",4,5},{"F","D","C","B","A-","A","A+"}))</f>
        <v>B</v>
      </c>
      <c r="AO304" s="33" t="str">
        <f>IF(AB304="0","0",LOOKUP(AB304,{0,1,2,3,"3.5",4,5},{"F","D","C","B","A-","A","A+"}))</f>
        <v>A</v>
      </c>
      <c r="AP304" s="52">
        <f t="shared" si="40"/>
        <v>327</v>
      </c>
    </row>
    <row r="305" spans="1:42" ht="20.100000000000001" customHeight="1" x14ac:dyDescent="0.25">
      <c r="A305" s="86">
        <v>2315</v>
      </c>
      <c r="B305" s="87" t="s">
        <v>591</v>
      </c>
      <c r="C305" s="62">
        <v>0</v>
      </c>
      <c r="D305" s="62">
        <v>0</v>
      </c>
      <c r="E305" s="59">
        <f t="shared" si="41"/>
        <v>0</v>
      </c>
      <c r="F305" s="59">
        <f>IF(E305="0","0",LOOKUP(E305,{0,33,40,50,60,70,80},{0,1,2,3,"3.5",4,5}))</f>
        <v>0</v>
      </c>
      <c r="G305" s="59"/>
      <c r="H305" s="59">
        <f>IF(G305="0","0",LOOKUP(G305,{0,33,40,50,60,70,80},{0,1,2,3,"3.5",4,5}))</f>
        <v>0</v>
      </c>
      <c r="I305" s="67"/>
      <c r="J305" s="67"/>
      <c r="K305" s="59">
        <f t="shared" si="42"/>
        <v>0</v>
      </c>
      <c r="L305" s="59">
        <f>IF(K305="0","0",LOOKUP(K305,{0,25,30,37,45,52,60},{0,1,2,3,"3.5",4,5}))</f>
        <v>0</v>
      </c>
      <c r="M305" s="67"/>
      <c r="N305" s="67"/>
      <c r="O305" s="59">
        <f t="shared" si="43"/>
        <v>0</v>
      </c>
      <c r="P305" s="59">
        <f>IF(O305="0","0",LOOKUP(O305,{0,33,40,50,60,70,80},{0,1,2,3,"3.5",4,5}))</f>
        <v>0</v>
      </c>
      <c r="Q305" s="62">
        <v>0</v>
      </c>
      <c r="R305" s="62">
        <v>0</v>
      </c>
      <c r="S305" s="59">
        <f t="shared" si="44"/>
        <v>0</v>
      </c>
      <c r="T305" s="59">
        <f>IF(S305="0","0",LOOKUP(S305,{0,33,40,50,60,70,80},{0,1,2,3,"3.5",4,5}))</f>
        <v>0</v>
      </c>
      <c r="U305" s="62">
        <v>0</v>
      </c>
      <c r="V305" s="62">
        <v>0</v>
      </c>
      <c r="W305" s="59">
        <f t="shared" si="45"/>
        <v>0</v>
      </c>
      <c r="X305" s="59">
        <f>IF(W305="0","0",LOOKUP(W305,{0,33,40,50,60,70,80},{0,1,2,3,"3.5",4,5}))</f>
        <v>0</v>
      </c>
      <c r="Y305" s="62">
        <v>0</v>
      </c>
      <c r="Z305" s="62">
        <v>0</v>
      </c>
      <c r="AA305" s="59">
        <f t="shared" si="46"/>
        <v>0</v>
      </c>
      <c r="AB305" s="59">
        <f>IF(AA305="0","0",LOOKUP(AA305,{0,25,30,37,45,52,60},{0,1,2,3,"3.5",4,5}))</f>
        <v>0</v>
      </c>
      <c r="AC305" s="82" t="s">
        <v>79</v>
      </c>
      <c r="AD305" s="82">
        <f>IF(ISBLANK(AB305)," ",IF(AB305="0","0",LOOKUP(AB305,{0,1,2,3,"3.5",4,5},{0,0,0,1,"1.5",2,3})))</f>
        <v>0</v>
      </c>
      <c r="AE305" s="77">
        <f t="shared" si="47"/>
        <v>0</v>
      </c>
      <c r="AF305" s="82" t="str">
        <f t="shared" si="48"/>
        <v>F</v>
      </c>
      <c r="AG305" s="85" t="str">
        <f t="shared" si="49"/>
        <v>Fail</v>
      </c>
      <c r="AH305" s="15"/>
      <c r="AI305" s="33" t="str">
        <f>IF(F305="0","0",LOOKUP(F305,{0,1,2,3,"3.5",4,5},{"F","D","C","B","A-","A","A+"}))</f>
        <v>F</v>
      </c>
      <c r="AJ305" s="33" t="str">
        <f>IF(H305="0","0",LOOKUP(H305,{0,1,2,3,"3.5",4,5},{"F","D","C","B","A-","A","A+"}))</f>
        <v>F</v>
      </c>
      <c r="AK305" s="33" t="str">
        <f>IF(L305="0","0",LOOKUP(L305,{0,1,2,3,"3.5",4,5},{"F","D","C","B","A-","A","A+"}))</f>
        <v>F</v>
      </c>
      <c r="AL305" s="33" t="str">
        <f>IF(P305="0","0",LOOKUP(P305,{0,1,2,3,"3.5",4,5},{"F","D","C","B","A-","A","A+"}))</f>
        <v>F</v>
      </c>
      <c r="AM305" s="33" t="str">
        <f>IF(T305="0","0",LOOKUP(T305,{0,1,2,3,"3.5",4,5},{"F","D","C","B","A-","A","A+"}))</f>
        <v>F</v>
      </c>
      <c r="AN305" s="33" t="str">
        <f>IF(X305="0","0",LOOKUP(X305,{0,1,2,3,"3.5",4,5},{"F","D","C","B","A-","A","A+"}))</f>
        <v>F</v>
      </c>
      <c r="AO305" s="33" t="str">
        <f>IF(AB305="0","0",LOOKUP(AB305,{0,1,2,3,"3.5",4,5},{"F","D","C","B","A-","A","A+"}))</f>
        <v>F</v>
      </c>
      <c r="AP305" s="52">
        <f t="shared" si="40"/>
        <v>0</v>
      </c>
    </row>
    <row r="306" spans="1:42" ht="20.25" customHeight="1" x14ac:dyDescent="0.25">
      <c r="A306" s="86">
        <v>2316</v>
      </c>
      <c r="B306" s="87" t="s">
        <v>592</v>
      </c>
      <c r="C306" s="62">
        <v>32</v>
      </c>
      <c r="D306" s="62">
        <v>22</v>
      </c>
      <c r="E306" s="59">
        <f t="shared" ref="E306:E338" si="50">IF(OR((C306&lt;19),(D306&lt;9)),0,SUM(C306:D306))</f>
        <v>54</v>
      </c>
      <c r="F306" s="59">
        <f>IF(E306="0","0",LOOKUP(E306,{0,33,40,50,60,70,80},{0,1,2,3,"3.5",4,5}))</f>
        <v>3</v>
      </c>
      <c r="G306" s="59">
        <v>54</v>
      </c>
      <c r="H306" s="59">
        <f>IF(G306="0","0",LOOKUP(G306,{0,33,40,50,60,70,80},{0,1,2,3,"3.5",4,5}))</f>
        <v>3</v>
      </c>
      <c r="I306" s="59">
        <v>25</v>
      </c>
      <c r="J306" s="59">
        <v>16</v>
      </c>
      <c r="K306" s="59">
        <f t="shared" ref="K306:K338" si="51">IF(OR((I306&lt;13),(J306&lt;8)),0,SUM(I306:J306))</f>
        <v>41</v>
      </c>
      <c r="L306" s="59">
        <f>IF(K306="0","0",LOOKUP(K306,{0,25,30,37,45,52,60},{0,1,2,3,"3.5",4,5}))</f>
        <v>3</v>
      </c>
      <c r="M306" s="59">
        <v>15</v>
      </c>
      <c r="N306" s="59">
        <v>11</v>
      </c>
      <c r="O306" s="59">
        <f t="shared" si="43"/>
        <v>0</v>
      </c>
      <c r="P306" s="59">
        <f>IF(O306="0","0",LOOKUP(O306,{0,33,40,50,60,70,80},{0,1,2,3,"3.5",4,5}))</f>
        <v>0</v>
      </c>
      <c r="Q306" s="62">
        <v>32</v>
      </c>
      <c r="R306" s="62">
        <v>19</v>
      </c>
      <c r="S306" s="59">
        <f t="shared" ref="S306:S338" si="52">IF(OR((Q306&lt;19),(R306&lt;9)),0,SUM(Q306:R306))</f>
        <v>51</v>
      </c>
      <c r="T306" s="59">
        <f>IF(S306="0","0",LOOKUP(S306,{0,33,40,50,60,70,80},{0,1,2,3,"3.5",4,5}))</f>
        <v>3</v>
      </c>
      <c r="U306" s="62">
        <v>29</v>
      </c>
      <c r="V306" s="62">
        <v>16</v>
      </c>
      <c r="W306" s="59">
        <f t="shared" ref="W306:W338" si="53">IF(OR((U306&lt;19),(V306&lt;9)),0,SUM(U306:V306))</f>
        <v>45</v>
      </c>
      <c r="X306" s="59">
        <f>IF(W306="0","0",LOOKUP(W306,{0,33,40,50,60,70,80},{0,1,2,3,"3.5",4,5}))</f>
        <v>2</v>
      </c>
      <c r="Y306" s="62">
        <v>25</v>
      </c>
      <c r="Z306" s="62">
        <v>17</v>
      </c>
      <c r="AA306" s="59">
        <f t="shared" si="46"/>
        <v>42</v>
      </c>
      <c r="AB306" s="59">
        <f>IF(AA306="0","0",LOOKUP(AA306,{0,25,30,37,45,52,60},{0,1,2,3,"3.5",4,5}))</f>
        <v>3</v>
      </c>
      <c r="AC306" s="82" t="s">
        <v>79</v>
      </c>
      <c r="AD306" s="82">
        <f>IF(ISBLANK(AB306)," ",IF(AB306="0","0",LOOKUP(AB306,{0,1,2,3,"3.5",4,5},{0,0,0,1,"1.5",2,3})))</f>
        <v>1</v>
      </c>
      <c r="AE306" s="77">
        <f t="shared" si="47"/>
        <v>0</v>
      </c>
      <c r="AF306" s="82" t="str">
        <f t="shared" si="48"/>
        <v>F</v>
      </c>
      <c r="AG306" s="85" t="str">
        <f t="shared" si="49"/>
        <v>Fail</v>
      </c>
      <c r="AH306" s="15"/>
      <c r="AI306" s="33" t="str">
        <f>IF(F306="0","0",LOOKUP(F306,{0,1,2,3,"3.5",4,5},{"F","D","C","B","A-","A","A+"}))</f>
        <v>B</v>
      </c>
      <c r="AJ306" s="33" t="str">
        <f>IF(H306="0","0",LOOKUP(H306,{0,1,2,3,"3.5",4,5},{"F","D","C","B","A-","A","A+"}))</f>
        <v>B</v>
      </c>
      <c r="AK306" s="33" t="str">
        <f>IF(L306="0","0",LOOKUP(L306,{0,1,2,3,"3.5",4,5},{"F","D","C","B","A-","A","A+"}))</f>
        <v>B</v>
      </c>
      <c r="AL306" s="33" t="str">
        <f>IF(P306="0","0",LOOKUP(P306,{0,1,2,3,"3.5",4,5},{"F","D","C","B","A-","A","A+"}))</f>
        <v>F</v>
      </c>
      <c r="AM306" s="33" t="str">
        <f>IF(T306="0","0",LOOKUP(T306,{0,1,2,3,"3.5",4,5},{"F","D","C","B","A-","A","A+"}))</f>
        <v>B</v>
      </c>
      <c r="AN306" s="33" t="str">
        <f>IF(X306="0","0",LOOKUP(X306,{0,1,2,3,"3.5",4,5},{"F","D","C","B","A-","A","A+"}))</f>
        <v>C</v>
      </c>
      <c r="AO306" s="33" t="str">
        <f>IF(AB306="0","0",LOOKUP(AB306,{0,1,2,3,"3.5",4,5},{"F","D","C","B","A-","A","A+"}))</f>
        <v>B</v>
      </c>
      <c r="AP306" s="55">
        <f t="shared" ref="AP306:AP338" si="54" xml:space="preserve"> SUM(E306+G306+K306+O306+S306+W306+AA306)</f>
        <v>287</v>
      </c>
    </row>
    <row r="307" spans="1:42" ht="20.25" customHeight="1" x14ac:dyDescent="0.25">
      <c r="A307" s="86">
        <v>2317</v>
      </c>
      <c r="B307" s="87" t="s">
        <v>593</v>
      </c>
      <c r="C307" s="62">
        <v>23</v>
      </c>
      <c r="D307" s="62">
        <v>16</v>
      </c>
      <c r="E307" s="59">
        <f t="shared" si="50"/>
        <v>39</v>
      </c>
      <c r="F307" s="59">
        <f>IF(E307="0","0",LOOKUP(E307,{0,33,40,50,60,70,80},{0,1,2,3,"3.5",4,5}))</f>
        <v>1</v>
      </c>
      <c r="G307" s="59">
        <v>40</v>
      </c>
      <c r="H307" s="59">
        <f>IF(G307="0","0",LOOKUP(G307,{0,33,40,50,60,70,80},{0,1,2,3,"3.5",4,5}))</f>
        <v>2</v>
      </c>
      <c r="I307" s="59">
        <v>14</v>
      </c>
      <c r="J307" s="59">
        <v>16</v>
      </c>
      <c r="K307" s="59">
        <f t="shared" si="51"/>
        <v>30</v>
      </c>
      <c r="L307" s="59">
        <f>IF(K307="0","0",LOOKUP(K307,{0,25,30,37,45,52,60},{0,1,2,3,"3.5",4,5}))</f>
        <v>2</v>
      </c>
      <c r="M307" s="59"/>
      <c r="N307" s="64">
        <v>11</v>
      </c>
      <c r="O307" s="59">
        <f t="shared" si="43"/>
        <v>0</v>
      </c>
      <c r="P307" s="59">
        <f>IF(O307="0","0",LOOKUP(O307,{0,33,40,50,60,70,80},{0,1,2,3,"3.5",4,5}))</f>
        <v>0</v>
      </c>
      <c r="Q307" s="62">
        <v>31</v>
      </c>
      <c r="R307" s="62">
        <v>16</v>
      </c>
      <c r="S307" s="59">
        <f t="shared" si="52"/>
        <v>47</v>
      </c>
      <c r="T307" s="59">
        <f>IF(S307="0","0",LOOKUP(S307,{0,33,40,50,60,70,80},{0,1,2,3,"3.5",4,5}))</f>
        <v>2</v>
      </c>
      <c r="U307" s="62">
        <v>24</v>
      </c>
      <c r="V307" s="62">
        <v>16</v>
      </c>
      <c r="W307" s="59">
        <f t="shared" si="53"/>
        <v>40</v>
      </c>
      <c r="X307" s="59">
        <f>IF(W307="0","0",LOOKUP(W307,{0,33,40,50,60,70,80},{0,1,2,3,"3.5",4,5}))</f>
        <v>2</v>
      </c>
      <c r="Y307" s="62">
        <v>12</v>
      </c>
      <c r="Z307" s="62">
        <v>14</v>
      </c>
      <c r="AA307" s="59">
        <f t="shared" si="46"/>
        <v>0</v>
      </c>
      <c r="AB307" s="59">
        <f>IF(AA307="0","0",LOOKUP(AA307,{0,25,30,37,45,52,60},{0,1,2,3,"3.5",4,5}))</f>
        <v>0</v>
      </c>
      <c r="AC307" s="82" t="s">
        <v>79</v>
      </c>
      <c r="AD307" s="82">
        <f>IF(ISBLANK(AB307)," ",IF(AB307="0","0",LOOKUP(AB307,{0,1,2,3,"3.5",4,5},{0,0,0,1,"1.5",2,3})))</f>
        <v>0</v>
      </c>
      <c r="AE307" s="77">
        <f t="shared" si="47"/>
        <v>0</v>
      </c>
      <c r="AF307" s="82" t="str">
        <f t="shared" si="48"/>
        <v>F</v>
      </c>
      <c r="AG307" s="85" t="str">
        <f t="shared" si="49"/>
        <v>Fail</v>
      </c>
      <c r="AH307" s="15"/>
      <c r="AI307" s="33" t="str">
        <f>IF(F307="0","0",LOOKUP(F307,{0,1,2,3,"3.5",4,5},{"F","D","C","B","A-","A","A+"}))</f>
        <v>D</v>
      </c>
      <c r="AJ307" s="33" t="str">
        <f>IF(H307="0","0",LOOKUP(H307,{0,1,2,3,"3.5",4,5},{"F","D","C","B","A-","A","A+"}))</f>
        <v>C</v>
      </c>
      <c r="AK307" s="33" t="str">
        <f>IF(L307="0","0",LOOKUP(L307,{0,1,2,3,"3.5",4,5},{"F","D","C","B","A-","A","A+"}))</f>
        <v>C</v>
      </c>
      <c r="AL307" s="33" t="str">
        <f>IF(P307="0","0",LOOKUP(P307,{0,1,2,3,"3.5",4,5},{"F","D","C","B","A-","A","A+"}))</f>
        <v>F</v>
      </c>
      <c r="AM307" s="33" t="str">
        <f>IF(T307="0","0",LOOKUP(T307,{0,1,2,3,"3.5",4,5},{"F","D","C","B","A-","A","A+"}))</f>
        <v>C</v>
      </c>
      <c r="AN307" s="33" t="str">
        <f>IF(X307="0","0",LOOKUP(X307,{0,1,2,3,"3.5",4,5},{"F","D","C","B","A-","A","A+"}))</f>
        <v>C</v>
      </c>
      <c r="AO307" s="33" t="str">
        <f>IF(AB307="0","0",LOOKUP(AB307,{0,1,2,3,"3.5",4,5},{"F","D","C","B","A-","A","A+"}))</f>
        <v>F</v>
      </c>
      <c r="AP307" s="55">
        <f t="shared" si="54"/>
        <v>196</v>
      </c>
    </row>
    <row r="308" spans="1:42" ht="20.25" customHeight="1" x14ac:dyDescent="0.25">
      <c r="A308" s="86">
        <v>2318</v>
      </c>
      <c r="B308" s="87" t="s">
        <v>594</v>
      </c>
      <c r="C308" s="62">
        <v>0</v>
      </c>
      <c r="D308" s="62">
        <v>0</v>
      </c>
      <c r="E308" s="59">
        <f t="shared" si="50"/>
        <v>0</v>
      </c>
      <c r="F308" s="59">
        <f>IF(E308="0","0",LOOKUP(E308,{0,33,40,50,60,70,80},{0,1,2,3,"3.5",4,5}))</f>
        <v>0</v>
      </c>
      <c r="G308" s="59"/>
      <c r="H308" s="59">
        <f>IF(G308="0","0",LOOKUP(G308,{0,33,40,50,60,70,80},{0,1,2,3,"3.5",4,5}))</f>
        <v>0</v>
      </c>
      <c r="I308" s="67"/>
      <c r="J308" s="67"/>
      <c r="K308" s="59">
        <f t="shared" si="51"/>
        <v>0</v>
      </c>
      <c r="L308" s="59">
        <f>IF(K308="0","0",LOOKUP(K308,{0,25,30,37,45,52,60},{0,1,2,3,"3.5",4,5}))</f>
        <v>0</v>
      </c>
      <c r="M308" s="67"/>
      <c r="N308" s="67"/>
      <c r="O308" s="59">
        <f t="shared" si="43"/>
        <v>0</v>
      </c>
      <c r="P308" s="59">
        <f>IF(O308="0","0",LOOKUP(O308,{0,33,40,50,60,70,80},{0,1,2,3,"3.5",4,5}))</f>
        <v>0</v>
      </c>
      <c r="Q308" s="62">
        <v>0</v>
      </c>
      <c r="R308" s="62">
        <v>0</v>
      </c>
      <c r="S308" s="59">
        <f t="shared" si="52"/>
        <v>0</v>
      </c>
      <c r="T308" s="59">
        <f>IF(S308="0","0",LOOKUP(S308,{0,33,40,50,60,70,80},{0,1,2,3,"3.5",4,5}))</f>
        <v>0</v>
      </c>
      <c r="U308" s="62">
        <v>0</v>
      </c>
      <c r="V308" s="62">
        <v>0</v>
      </c>
      <c r="W308" s="59">
        <f t="shared" si="53"/>
        <v>0</v>
      </c>
      <c r="X308" s="59">
        <f>IF(W308="0","0",LOOKUP(W308,{0,33,40,50,60,70,80},{0,1,2,3,"3.5",4,5}))</f>
        <v>0</v>
      </c>
      <c r="Y308" s="62">
        <v>0</v>
      </c>
      <c r="Z308" s="62">
        <v>0</v>
      </c>
      <c r="AA308" s="59">
        <f t="shared" si="46"/>
        <v>0</v>
      </c>
      <c r="AB308" s="59">
        <f>IF(AA308="0","0",LOOKUP(AA308,{0,25,30,37,45,52,60},{0,1,2,3,"3.5",4,5}))</f>
        <v>0</v>
      </c>
      <c r="AC308" s="82" t="s">
        <v>79</v>
      </c>
      <c r="AD308" s="82">
        <f>IF(ISBLANK(AB308)," ",IF(AB308="0","0",LOOKUP(AB308,{0,1,2,3,"3.5",4,5},{0,0,0,1,"1.5",2,3})))</f>
        <v>0</v>
      </c>
      <c r="AE308" s="77">
        <f t="shared" si="47"/>
        <v>0</v>
      </c>
      <c r="AF308" s="82" t="str">
        <f t="shared" si="48"/>
        <v>F</v>
      </c>
      <c r="AG308" s="85" t="str">
        <f t="shared" si="49"/>
        <v>Fail</v>
      </c>
      <c r="AH308" s="15"/>
      <c r="AI308" s="33" t="str">
        <f>IF(F308="0","0",LOOKUP(F308,{0,1,2,3,"3.5",4,5},{"F","D","C","B","A-","A","A+"}))</f>
        <v>F</v>
      </c>
      <c r="AJ308" s="33" t="str">
        <f>IF(H308="0","0",LOOKUP(H308,{0,1,2,3,"3.5",4,5},{"F","D","C","B","A-","A","A+"}))</f>
        <v>F</v>
      </c>
      <c r="AK308" s="33" t="str">
        <f>IF(L308="0","0",LOOKUP(L308,{0,1,2,3,"3.5",4,5},{"F","D","C","B","A-","A","A+"}))</f>
        <v>F</v>
      </c>
      <c r="AL308" s="33" t="str">
        <f>IF(P308="0","0",LOOKUP(P308,{0,1,2,3,"3.5",4,5},{"F","D","C","B","A-","A","A+"}))</f>
        <v>F</v>
      </c>
      <c r="AM308" s="33" t="str">
        <f>IF(T308="0","0",LOOKUP(T308,{0,1,2,3,"3.5",4,5},{"F","D","C","B","A-","A","A+"}))</f>
        <v>F</v>
      </c>
      <c r="AN308" s="33" t="str">
        <f>IF(X308="0","0",LOOKUP(X308,{0,1,2,3,"3.5",4,5},{"F","D","C","B","A-","A","A+"}))</f>
        <v>F</v>
      </c>
      <c r="AO308" s="33" t="str">
        <f>IF(AB308="0","0",LOOKUP(AB308,{0,1,2,3,"3.5",4,5},{"F","D","C","B","A-","A","A+"}))</f>
        <v>F</v>
      </c>
      <c r="AP308" s="55">
        <f t="shared" si="54"/>
        <v>0</v>
      </c>
    </row>
    <row r="309" spans="1:42" ht="20.25" customHeight="1" x14ac:dyDescent="0.25">
      <c r="A309" s="86">
        <v>2319</v>
      </c>
      <c r="B309" s="87" t="s">
        <v>595</v>
      </c>
      <c r="C309" s="62">
        <v>27</v>
      </c>
      <c r="D309" s="62">
        <v>13</v>
      </c>
      <c r="E309" s="59">
        <f t="shared" si="50"/>
        <v>40</v>
      </c>
      <c r="F309" s="59">
        <f>IF(E309="0","0",LOOKUP(E309,{0,33,40,50,60,70,80},{0,1,2,3,"3.5",4,5}))</f>
        <v>2</v>
      </c>
      <c r="G309" s="59">
        <v>24</v>
      </c>
      <c r="H309" s="59">
        <f>IF(G309="0","0",LOOKUP(G309,{0,33,40,50,60,70,80},{0,1,2,3,"3.5",4,5}))</f>
        <v>0</v>
      </c>
      <c r="I309" s="59">
        <v>17</v>
      </c>
      <c r="J309" s="59">
        <v>16</v>
      </c>
      <c r="K309" s="59">
        <f t="shared" si="51"/>
        <v>33</v>
      </c>
      <c r="L309" s="59">
        <f>IF(K309="0","0",LOOKUP(K309,{0,25,30,37,45,52,60},{0,1,2,3,"3.5",4,5}))</f>
        <v>2</v>
      </c>
      <c r="M309" s="59">
        <v>11</v>
      </c>
      <c r="N309" s="59">
        <v>14</v>
      </c>
      <c r="O309" s="59">
        <f t="shared" si="43"/>
        <v>0</v>
      </c>
      <c r="P309" s="59">
        <f>IF(O309="0","0",LOOKUP(O309,{0,33,40,50,60,70,80},{0,1,2,3,"3.5",4,5}))</f>
        <v>0</v>
      </c>
      <c r="Q309" s="62">
        <v>0</v>
      </c>
      <c r="R309" s="62">
        <v>0</v>
      </c>
      <c r="S309" s="59">
        <f t="shared" si="52"/>
        <v>0</v>
      </c>
      <c r="T309" s="59">
        <f>IF(S309="0","0",LOOKUP(S309,{0,33,40,50,60,70,80},{0,1,2,3,"3.5",4,5}))</f>
        <v>0</v>
      </c>
      <c r="U309" s="62">
        <v>19</v>
      </c>
      <c r="V309" s="62">
        <v>19</v>
      </c>
      <c r="W309" s="59">
        <f t="shared" si="53"/>
        <v>38</v>
      </c>
      <c r="X309" s="59">
        <f>IF(W309="0","0",LOOKUP(W309,{0,33,40,50,60,70,80},{0,1,2,3,"3.5",4,5}))</f>
        <v>1</v>
      </c>
      <c r="Y309" s="62">
        <v>13</v>
      </c>
      <c r="Z309" s="62">
        <v>14</v>
      </c>
      <c r="AA309" s="59">
        <f t="shared" si="46"/>
        <v>27</v>
      </c>
      <c r="AB309" s="59">
        <f>IF(AA309="0","0",LOOKUP(AA309,{0,25,30,37,45,52,60},{0,1,2,3,"3.5",4,5}))</f>
        <v>1</v>
      </c>
      <c r="AC309" s="82" t="s">
        <v>79</v>
      </c>
      <c r="AD309" s="82">
        <f>IF(ISBLANK(AB309)," ",IF(AB309="0","0",LOOKUP(AB309,{0,1,2,3,"3.5",4,5},{0,0,0,1,"1.5",2,3})))</f>
        <v>0</v>
      </c>
      <c r="AE309" s="77">
        <f t="shared" si="47"/>
        <v>0</v>
      </c>
      <c r="AF309" s="82" t="str">
        <f t="shared" si="48"/>
        <v>F</v>
      </c>
      <c r="AG309" s="85" t="str">
        <f t="shared" si="49"/>
        <v>Fail</v>
      </c>
      <c r="AH309" s="15"/>
      <c r="AI309" s="33" t="str">
        <f>IF(F309="0","0",LOOKUP(F309,{0,1,2,3,"3.5",4,5},{"F","D","C","B","A-","A","A+"}))</f>
        <v>C</v>
      </c>
      <c r="AJ309" s="33" t="str">
        <f>IF(H309="0","0",LOOKUP(H309,{0,1,2,3,"3.5",4,5},{"F","D","C","B","A-","A","A+"}))</f>
        <v>F</v>
      </c>
      <c r="AK309" s="33" t="str">
        <f>IF(L309="0","0",LOOKUP(L309,{0,1,2,3,"3.5",4,5},{"F","D","C","B","A-","A","A+"}))</f>
        <v>C</v>
      </c>
      <c r="AL309" s="33" t="str">
        <f>IF(P309="0","0",LOOKUP(P309,{0,1,2,3,"3.5",4,5},{"F","D","C","B","A-","A","A+"}))</f>
        <v>F</v>
      </c>
      <c r="AM309" s="33" t="str">
        <f>IF(T309="0","0",LOOKUP(T309,{0,1,2,3,"3.5",4,5},{"F","D","C","B","A-","A","A+"}))</f>
        <v>F</v>
      </c>
      <c r="AN309" s="33" t="str">
        <f>IF(X309="0","0",LOOKUP(X309,{0,1,2,3,"3.5",4,5},{"F","D","C","B","A-","A","A+"}))</f>
        <v>D</v>
      </c>
      <c r="AO309" s="33" t="str">
        <f>IF(AB309="0","0",LOOKUP(AB309,{0,1,2,3,"3.5",4,5},{"F","D","C","B","A-","A","A+"}))</f>
        <v>D</v>
      </c>
      <c r="AP309" s="55">
        <f t="shared" si="54"/>
        <v>162</v>
      </c>
    </row>
    <row r="310" spans="1:42" ht="20.25" customHeight="1" x14ac:dyDescent="0.25">
      <c r="A310" s="86">
        <v>2320</v>
      </c>
      <c r="B310" s="87" t="s">
        <v>596</v>
      </c>
      <c r="C310" s="62">
        <v>0</v>
      </c>
      <c r="D310" s="62">
        <v>0</v>
      </c>
      <c r="E310" s="59">
        <f t="shared" si="50"/>
        <v>0</v>
      </c>
      <c r="F310" s="59">
        <f>IF(E310="0","0",LOOKUP(E310,{0,33,40,50,60,70,80},{0,1,2,3,"3.5",4,5}))</f>
        <v>0</v>
      </c>
      <c r="G310" s="59"/>
      <c r="H310" s="59">
        <f>IF(G310="0","0",LOOKUP(G310,{0,33,40,50,60,70,80},{0,1,2,3,"3.5",4,5}))</f>
        <v>0</v>
      </c>
      <c r="I310" s="59"/>
      <c r="J310" s="59"/>
      <c r="K310" s="59">
        <f t="shared" si="51"/>
        <v>0</v>
      </c>
      <c r="L310" s="59">
        <f>IF(K310="0","0",LOOKUP(K310,{0,25,30,37,45,52,60},{0,1,2,3,"3.5",4,5}))</f>
        <v>0</v>
      </c>
      <c r="M310" s="59"/>
      <c r="N310" s="59"/>
      <c r="O310" s="59">
        <f t="shared" si="43"/>
        <v>0</v>
      </c>
      <c r="P310" s="59">
        <f>IF(O310="0","0",LOOKUP(O310,{0,33,40,50,60,70,80},{0,1,2,3,"3.5",4,5}))</f>
        <v>0</v>
      </c>
      <c r="Q310" s="62">
        <v>0</v>
      </c>
      <c r="R310" s="62">
        <v>0</v>
      </c>
      <c r="S310" s="59">
        <f t="shared" si="52"/>
        <v>0</v>
      </c>
      <c r="T310" s="59">
        <f>IF(S310="0","0",LOOKUP(S310,{0,33,40,50,60,70,80},{0,1,2,3,"3.5",4,5}))</f>
        <v>0</v>
      </c>
      <c r="U310" s="62">
        <v>0</v>
      </c>
      <c r="V310" s="62">
        <v>0</v>
      </c>
      <c r="W310" s="59">
        <f t="shared" si="53"/>
        <v>0</v>
      </c>
      <c r="X310" s="59">
        <f>IF(W310="0","0",LOOKUP(W310,{0,33,40,50,60,70,80},{0,1,2,3,"3.5",4,5}))</f>
        <v>0</v>
      </c>
      <c r="Y310" s="62">
        <v>0</v>
      </c>
      <c r="Z310" s="62">
        <v>0</v>
      </c>
      <c r="AA310" s="59">
        <f t="shared" si="46"/>
        <v>0</v>
      </c>
      <c r="AB310" s="59">
        <f>IF(AA310="0","0",LOOKUP(AA310,{0,25,30,37,45,52,60},{0,1,2,3,"3.5",4,5}))</f>
        <v>0</v>
      </c>
      <c r="AC310" s="82" t="s">
        <v>79</v>
      </c>
      <c r="AD310" s="82">
        <f>IF(ISBLANK(AB310)," ",IF(AB310="0","0",LOOKUP(AB310,{0,1,2,3,"3.5",4,5},{0,0,0,1,"1.5",2,3})))</f>
        <v>0</v>
      </c>
      <c r="AE310" s="77">
        <f t="shared" si="47"/>
        <v>0</v>
      </c>
      <c r="AF310" s="82" t="str">
        <f t="shared" si="48"/>
        <v>F</v>
      </c>
      <c r="AG310" s="85" t="str">
        <f t="shared" si="49"/>
        <v>Fail</v>
      </c>
      <c r="AH310" s="15"/>
      <c r="AI310" s="33" t="str">
        <f>IF(F310="0","0",LOOKUP(F310,{0,1,2,3,"3.5",4,5},{"F","D","C","B","A-","A","A+"}))</f>
        <v>F</v>
      </c>
      <c r="AJ310" s="33" t="str">
        <f>IF(H310="0","0",LOOKUP(H310,{0,1,2,3,"3.5",4,5},{"F","D","C","B","A-","A","A+"}))</f>
        <v>F</v>
      </c>
      <c r="AK310" s="33" t="str">
        <f>IF(L310="0","0",LOOKUP(L310,{0,1,2,3,"3.5",4,5},{"F","D","C","B","A-","A","A+"}))</f>
        <v>F</v>
      </c>
      <c r="AL310" s="33" t="str">
        <f>IF(P310="0","0",LOOKUP(P310,{0,1,2,3,"3.5",4,5},{"F","D","C","B","A-","A","A+"}))</f>
        <v>F</v>
      </c>
      <c r="AM310" s="33" t="str">
        <f>IF(T310="0","0",LOOKUP(T310,{0,1,2,3,"3.5",4,5},{"F","D","C","B","A-","A","A+"}))</f>
        <v>F</v>
      </c>
      <c r="AN310" s="33" t="str">
        <f>IF(X310="0","0",LOOKUP(X310,{0,1,2,3,"3.5",4,5},{"F","D","C","B","A-","A","A+"}))</f>
        <v>F</v>
      </c>
      <c r="AO310" s="33" t="str">
        <f>IF(AB310="0","0",LOOKUP(AB310,{0,1,2,3,"3.5",4,5},{"F","D","C","B","A-","A","A+"}))</f>
        <v>F</v>
      </c>
      <c r="AP310" s="55">
        <f t="shared" si="54"/>
        <v>0</v>
      </c>
    </row>
    <row r="311" spans="1:42" ht="20.25" customHeight="1" x14ac:dyDescent="0.25">
      <c r="A311" s="86">
        <v>2321</v>
      </c>
      <c r="B311" s="87" t="s">
        <v>597</v>
      </c>
      <c r="C311" s="62">
        <v>38</v>
      </c>
      <c r="D311" s="62">
        <v>19</v>
      </c>
      <c r="E311" s="59">
        <f t="shared" si="50"/>
        <v>57</v>
      </c>
      <c r="F311" s="59">
        <f>IF(E311="0","0",LOOKUP(E311,{0,33,40,50,60,70,80},{0,1,2,3,"3.5",4,5}))</f>
        <v>3</v>
      </c>
      <c r="G311" s="59">
        <v>47</v>
      </c>
      <c r="H311" s="59">
        <f>IF(G311="0","0",LOOKUP(G311,{0,33,40,50,60,70,80},{0,1,2,3,"3.5",4,5}))</f>
        <v>2</v>
      </c>
      <c r="I311" s="59">
        <v>18</v>
      </c>
      <c r="J311" s="59">
        <v>17</v>
      </c>
      <c r="K311" s="59">
        <f t="shared" si="51"/>
        <v>35</v>
      </c>
      <c r="L311" s="59">
        <f>IF(K311="0","0",LOOKUP(K311,{0,25,30,37,45,52,60},{0,1,2,3,"3.5",4,5}))</f>
        <v>2</v>
      </c>
      <c r="M311" s="59">
        <v>15</v>
      </c>
      <c r="N311" s="59">
        <v>20</v>
      </c>
      <c r="O311" s="59">
        <f t="shared" si="43"/>
        <v>0</v>
      </c>
      <c r="P311" s="59">
        <f>IF(O311="0","0",LOOKUP(O311,{0,33,40,50,60,70,80},{0,1,2,3,"3.5",4,5}))</f>
        <v>0</v>
      </c>
      <c r="Q311" s="62">
        <v>23</v>
      </c>
      <c r="R311" s="62">
        <v>15</v>
      </c>
      <c r="S311" s="59">
        <f t="shared" si="52"/>
        <v>38</v>
      </c>
      <c r="T311" s="59">
        <f>IF(S311="0","0",LOOKUP(S311,{0,33,40,50,60,70,80},{0,1,2,3,"3.5",4,5}))</f>
        <v>1</v>
      </c>
      <c r="U311" s="62">
        <v>27</v>
      </c>
      <c r="V311" s="62">
        <v>19</v>
      </c>
      <c r="W311" s="59">
        <f t="shared" si="53"/>
        <v>46</v>
      </c>
      <c r="X311" s="59">
        <f>IF(W311="0","0",LOOKUP(W311,{0,33,40,50,60,70,80},{0,1,2,3,"3.5",4,5}))</f>
        <v>2</v>
      </c>
      <c r="Y311" s="62">
        <v>8</v>
      </c>
      <c r="Z311" s="62">
        <v>12</v>
      </c>
      <c r="AA311" s="59">
        <f t="shared" si="46"/>
        <v>0</v>
      </c>
      <c r="AB311" s="59">
        <f>IF(AA311="0","0",LOOKUP(AA311,{0,25,30,37,45,52,60},{0,1,2,3,"3.5",4,5}))</f>
        <v>0</v>
      </c>
      <c r="AC311" s="82" t="s">
        <v>79</v>
      </c>
      <c r="AD311" s="82">
        <f>IF(ISBLANK(AB311)," ",IF(AB311="0","0",LOOKUP(AB311,{0,1,2,3,"3.5",4,5},{0,0,0,1,"1.5",2,3})))</f>
        <v>0</v>
      </c>
      <c r="AE311" s="77">
        <f t="shared" si="47"/>
        <v>0</v>
      </c>
      <c r="AF311" s="82" t="str">
        <f t="shared" si="48"/>
        <v>F</v>
      </c>
      <c r="AG311" s="85" t="str">
        <f t="shared" si="49"/>
        <v>Fail</v>
      </c>
      <c r="AH311" s="15"/>
      <c r="AI311" s="33" t="str">
        <f>IF(F311="0","0",LOOKUP(F311,{0,1,2,3,"3.5",4,5},{"F","D","C","B","A-","A","A+"}))</f>
        <v>B</v>
      </c>
      <c r="AJ311" s="33" t="str">
        <f>IF(H311="0","0",LOOKUP(H311,{0,1,2,3,"3.5",4,5},{"F","D","C","B","A-","A","A+"}))</f>
        <v>C</v>
      </c>
      <c r="AK311" s="33" t="str">
        <f>IF(L311="0","0",LOOKUP(L311,{0,1,2,3,"3.5",4,5},{"F","D","C","B","A-","A","A+"}))</f>
        <v>C</v>
      </c>
      <c r="AL311" s="33" t="str">
        <f>IF(P311="0","0",LOOKUP(P311,{0,1,2,3,"3.5",4,5},{"F","D","C","B","A-","A","A+"}))</f>
        <v>F</v>
      </c>
      <c r="AM311" s="33" t="str">
        <f>IF(T311="0","0",LOOKUP(T311,{0,1,2,3,"3.5",4,5},{"F","D","C","B","A-","A","A+"}))</f>
        <v>D</v>
      </c>
      <c r="AN311" s="33" t="str">
        <f>IF(X311="0","0",LOOKUP(X311,{0,1,2,3,"3.5",4,5},{"F","D","C","B","A-","A","A+"}))</f>
        <v>C</v>
      </c>
      <c r="AO311" s="33" t="str">
        <f>IF(AB311="0","0",LOOKUP(AB311,{0,1,2,3,"3.5",4,5},{"F","D","C","B","A-","A","A+"}))</f>
        <v>F</v>
      </c>
      <c r="AP311" s="55">
        <f t="shared" si="54"/>
        <v>223</v>
      </c>
    </row>
    <row r="312" spans="1:42" ht="20.25" customHeight="1" x14ac:dyDescent="0.25">
      <c r="A312" s="86">
        <v>2322</v>
      </c>
      <c r="B312" s="87" t="s">
        <v>598</v>
      </c>
      <c r="C312" s="62">
        <v>32</v>
      </c>
      <c r="D312" s="62">
        <v>15</v>
      </c>
      <c r="E312" s="59">
        <f t="shared" si="50"/>
        <v>47</v>
      </c>
      <c r="F312" s="59">
        <f>IF(E312="0","0",LOOKUP(E312,{0,33,40,50,60,70,80},{0,1,2,3,"3.5",4,5}))</f>
        <v>2</v>
      </c>
      <c r="G312" s="59">
        <v>10</v>
      </c>
      <c r="H312" s="59">
        <f>IF(G312="0","0",LOOKUP(G312,{0,33,40,50,60,70,80},{0,1,2,3,"3.5",4,5}))</f>
        <v>0</v>
      </c>
      <c r="I312" s="62">
        <v>0</v>
      </c>
      <c r="J312" s="62">
        <v>0</v>
      </c>
      <c r="K312" s="59">
        <f t="shared" si="51"/>
        <v>0</v>
      </c>
      <c r="L312" s="59">
        <f>IF(K312="0","0",LOOKUP(K312,{0,25,30,37,45,52,60},{0,1,2,3,"3.5",4,5}))</f>
        <v>0</v>
      </c>
      <c r="M312" s="59"/>
      <c r="N312" s="59"/>
      <c r="O312" s="59">
        <f t="shared" si="43"/>
        <v>0</v>
      </c>
      <c r="P312" s="59">
        <f>IF(O312="0","0",LOOKUP(O312,{0,33,40,50,60,70,80},{0,1,2,3,"3.5",4,5}))</f>
        <v>0</v>
      </c>
      <c r="Q312" s="62">
        <v>0</v>
      </c>
      <c r="R312" s="62">
        <v>0</v>
      </c>
      <c r="S312" s="59">
        <f t="shared" si="52"/>
        <v>0</v>
      </c>
      <c r="T312" s="59">
        <f>IF(S312="0","0",LOOKUP(S312,{0,33,40,50,60,70,80},{0,1,2,3,"3.5",4,5}))</f>
        <v>0</v>
      </c>
      <c r="U312" s="62">
        <v>0</v>
      </c>
      <c r="V312" s="62">
        <v>0</v>
      </c>
      <c r="W312" s="59">
        <f t="shared" si="53"/>
        <v>0</v>
      </c>
      <c r="X312" s="59">
        <f>IF(W312="0","0",LOOKUP(W312,{0,33,40,50,60,70,80},{0,1,2,3,"3.5",4,5}))</f>
        <v>0</v>
      </c>
      <c r="Y312" s="62">
        <v>20</v>
      </c>
      <c r="Z312" s="62">
        <v>17</v>
      </c>
      <c r="AA312" s="59">
        <f t="shared" si="46"/>
        <v>37</v>
      </c>
      <c r="AB312" s="59">
        <f>IF(AA312="0","0",LOOKUP(AA312,{0,25,30,37,45,52,60},{0,1,2,3,"3.5",4,5}))</f>
        <v>3</v>
      </c>
      <c r="AC312" s="82" t="s">
        <v>79</v>
      </c>
      <c r="AD312" s="82">
        <f>IF(ISBLANK(AB312)," ",IF(AB312="0","0",LOOKUP(AB312,{0,1,2,3,"3.5",4,5},{0,0,0,1,"1.5",2,3})))</f>
        <v>1</v>
      </c>
      <c r="AE312" s="77">
        <f t="shared" si="47"/>
        <v>0</v>
      </c>
      <c r="AF312" s="82" t="str">
        <f t="shared" si="48"/>
        <v>F</v>
      </c>
      <c r="AG312" s="85" t="str">
        <f t="shared" si="49"/>
        <v>Fail</v>
      </c>
      <c r="AH312" s="15"/>
      <c r="AI312" s="33" t="str">
        <f>IF(F312="0","0",LOOKUP(F312,{0,1,2,3,"3.5",4,5},{"F","D","C","B","A-","A","A+"}))</f>
        <v>C</v>
      </c>
      <c r="AJ312" s="33" t="str">
        <f>IF(H312="0","0",LOOKUP(H312,{0,1,2,3,"3.5",4,5},{"F","D","C","B","A-","A","A+"}))</f>
        <v>F</v>
      </c>
      <c r="AK312" s="33" t="str">
        <f>IF(L312="0","0",LOOKUP(L312,{0,1,2,3,"3.5",4,5},{"F","D","C","B","A-","A","A+"}))</f>
        <v>F</v>
      </c>
      <c r="AL312" s="33" t="str">
        <f>IF(P312="0","0",LOOKUP(P312,{0,1,2,3,"3.5",4,5},{"F","D","C","B","A-","A","A+"}))</f>
        <v>F</v>
      </c>
      <c r="AM312" s="33" t="str">
        <f>IF(T312="0","0",LOOKUP(T312,{0,1,2,3,"3.5",4,5},{"F","D","C","B","A-","A","A+"}))</f>
        <v>F</v>
      </c>
      <c r="AN312" s="33" t="str">
        <f>IF(X312="0","0",LOOKUP(X312,{0,1,2,3,"3.5",4,5},{"F","D","C","B","A-","A","A+"}))</f>
        <v>F</v>
      </c>
      <c r="AO312" s="33" t="str">
        <f>IF(AB312="0","0",LOOKUP(AB312,{0,1,2,3,"3.5",4,5},{"F","D","C","B","A-","A","A+"}))</f>
        <v>B</v>
      </c>
      <c r="AP312" s="55">
        <f t="shared" si="54"/>
        <v>94</v>
      </c>
    </row>
    <row r="313" spans="1:42" ht="20.25" customHeight="1" x14ac:dyDescent="0.25">
      <c r="A313" s="86">
        <v>2323</v>
      </c>
      <c r="B313" s="87" t="s">
        <v>599</v>
      </c>
      <c r="C313" s="62">
        <v>0</v>
      </c>
      <c r="D313" s="62">
        <v>0</v>
      </c>
      <c r="E313" s="59">
        <f t="shared" si="50"/>
        <v>0</v>
      </c>
      <c r="F313" s="59">
        <f>IF(E313="0","0",LOOKUP(E313,{0,33,40,50,60,70,80},{0,1,2,3,"3.5",4,5}))</f>
        <v>0</v>
      </c>
      <c r="G313" s="59"/>
      <c r="H313" s="59">
        <f>IF(G313="0","0",LOOKUP(G313,{0,33,40,50,60,70,80},{0,1,2,3,"3.5",4,5}))</f>
        <v>0</v>
      </c>
      <c r="I313" s="62">
        <v>0</v>
      </c>
      <c r="J313" s="62">
        <v>0</v>
      </c>
      <c r="K313" s="59">
        <f t="shared" si="51"/>
        <v>0</v>
      </c>
      <c r="L313" s="59">
        <f>IF(K313="0","0",LOOKUP(K313,{0,25,30,37,45,52,60},{0,1,2,3,"3.5",4,5}))</f>
        <v>0</v>
      </c>
      <c r="M313" s="59"/>
      <c r="N313" s="59"/>
      <c r="O313" s="59">
        <f t="shared" si="43"/>
        <v>0</v>
      </c>
      <c r="P313" s="59">
        <f>IF(O313="0","0",LOOKUP(O313,{0,33,40,50,60,70,80},{0,1,2,3,"3.5",4,5}))</f>
        <v>0</v>
      </c>
      <c r="Q313" s="62">
        <v>0</v>
      </c>
      <c r="R313" s="62">
        <v>0</v>
      </c>
      <c r="S313" s="59">
        <f t="shared" si="52"/>
        <v>0</v>
      </c>
      <c r="T313" s="59">
        <f>IF(S313="0","0",LOOKUP(S313,{0,33,40,50,60,70,80},{0,1,2,3,"3.5",4,5}))</f>
        <v>0</v>
      </c>
      <c r="U313" s="62">
        <v>0</v>
      </c>
      <c r="V313" s="62">
        <v>0</v>
      </c>
      <c r="W313" s="59">
        <f t="shared" si="53"/>
        <v>0</v>
      </c>
      <c r="X313" s="59">
        <f>IF(W313="0","0",LOOKUP(W313,{0,33,40,50,60,70,80},{0,1,2,3,"3.5",4,5}))</f>
        <v>0</v>
      </c>
      <c r="Y313" s="62">
        <v>0</v>
      </c>
      <c r="Z313" s="62">
        <v>0</v>
      </c>
      <c r="AA313" s="59">
        <f t="shared" si="46"/>
        <v>0</v>
      </c>
      <c r="AB313" s="59">
        <f>IF(AA313="0","0",LOOKUP(AA313,{0,25,30,37,45,52,60},{0,1,2,3,"3.5",4,5}))</f>
        <v>0</v>
      </c>
      <c r="AC313" s="82" t="s">
        <v>79</v>
      </c>
      <c r="AD313" s="82">
        <f>IF(ISBLANK(AB313)," ",IF(AB313="0","0",LOOKUP(AB313,{0,1,2,3,"3.5",4,5},{0,0,0,1,"1.5",2,3})))</f>
        <v>0</v>
      </c>
      <c r="AE313" s="77">
        <f t="shared" si="47"/>
        <v>0</v>
      </c>
      <c r="AF313" s="82" t="str">
        <f t="shared" si="48"/>
        <v>F</v>
      </c>
      <c r="AG313" s="85" t="str">
        <f t="shared" si="49"/>
        <v>Fail</v>
      </c>
      <c r="AH313" s="15"/>
      <c r="AI313" s="33" t="str">
        <f>IF(F313="0","0",LOOKUP(F313,{0,1,2,3,"3.5",4,5},{"F","D","C","B","A-","A","A+"}))</f>
        <v>F</v>
      </c>
      <c r="AJ313" s="33" t="str">
        <f>IF(H313="0","0",LOOKUP(H313,{0,1,2,3,"3.5",4,5},{"F","D","C","B","A-","A","A+"}))</f>
        <v>F</v>
      </c>
      <c r="AK313" s="33" t="str">
        <f>IF(L313="0","0",LOOKUP(L313,{0,1,2,3,"3.5",4,5},{"F","D","C","B","A-","A","A+"}))</f>
        <v>F</v>
      </c>
      <c r="AL313" s="33" t="str">
        <f>IF(P313="0","0",LOOKUP(P313,{0,1,2,3,"3.5",4,5},{"F","D","C","B","A-","A","A+"}))</f>
        <v>F</v>
      </c>
      <c r="AM313" s="33" t="str">
        <f>IF(T313="0","0",LOOKUP(T313,{0,1,2,3,"3.5",4,5},{"F","D","C","B","A-","A","A+"}))</f>
        <v>F</v>
      </c>
      <c r="AN313" s="33" t="str">
        <f>IF(X313="0","0",LOOKUP(X313,{0,1,2,3,"3.5",4,5},{"F","D","C","B","A-","A","A+"}))</f>
        <v>F</v>
      </c>
      <c r="AO313" s="33" t="str">
        <f>IF(AB313="0","0",LOOKUP(AB313,{0,1,2,3,"3.5",4,5},{"F","D","C","B","A-","A","A+"}))</f>
        <v>F</v>
      </c>
      <c r="AP313" s="55">
        <f t="shared" si="54"/>
        <v>0</v>
      </c>
    </row>
    <row r="314" spans="1:42" ht="20.25" customHeight="1" x14ac:dyDescent="0.25">
      <c r="A314" s="86">
        <v>2324</v>
      </c>
      <c r="B314" s="87" t="s">
        <v>600</v>
      </c>
      <c r="C314" s="62">
        <v>0</v>
      </c>
      <c r="D314" s="62">
        <v>0</v>
      </c>
      <c r="E314" s="59">
        <f t="shared" si="50"/>
        <v>0</v>
      </c>
      <c r="F314" s="59">
        <f>IF(E314="0","0",LOOKUP(E314,{0,33,40,50,60,70,80},{0,1,2,3,"3.5",4,5}))</f>
        <v>0</v>
      </c>
      <c r="G314" s="59"/>
      <c r="H314" s="59">
        <f>IF(G314="0","0",LOOKUP(G314,{0,33,40,50,60,70,80},{0,1,2,3,"3.5",4,5}))</f>
        <v>0</v>
      </c>
      <c r="I314" s="62">
        <v>0</v>
      </c>
      <c r="J314" s="62">
        <v>0</v>
      </c>
      <c r="K314" s="59">
        <f t="shared" si="51"/>
        <v>0</v>
      </c>
      <c r="L314" s="59">
        <f>IF(K314="0","0",LOOKUP(K314,{0,25,30,37,45,52,60},{0,1,2,3,"3.5",4,5}))</f>
        <v>0</v>
      </c>
      <c r="M314" s="59"/>
      <c r="N314" s="59"/>
      <c r="O314" s="59">
        <f t="shared" si="43"/>
        <v>0</v>
      </c>
      <c r="P314" s="59">
        <f>IF(O314="0","0",LOOKUP(O314,{0,33,40,50,60,70,80},{0,1,2,3,"3.5",4,5}))</f>
        <v>0</v>
      </c>
      <c r="Q314" s="62">
        <v>0</v>
      </c>
      <c r="R314" s="62">
        <v>0</v>
      </c>
      <c r="S314" s="59">
        <f t="shared" si="52"/>
        <v>0</v>
      </c>
      <c r="T314" s="59">
        <f>IF(S314="0","0",LOOKUP(S314,{0,33,40,50,60,70,80},{0,1,2,3,"3.5",4,5}))</f>
        <v>0</v>
      </c>
      <c r="U314" s="62">
        <v>0</v>
      </c>
      <c r="V314" s="62">
        <v>0</v>
      </c>
      <c r="W314" s="59">
        <f t="shared" si="53"/>
        <v>0</v>
      </c>
      <c r="X314" s="59">
        <f>IF(W314="0","0",LOOKUP(W314,{0,33,40,50,60,70,80},{0,1,2,3,"3.5",4,5}))</f>
        <v>0</v>
      </c>
      <c r="Y314" s="62">
        <v>0</v>
      </c>
      <c r="Z314" s="62">
        <v>0</v>
      </c>
      <c r="AA314" s="59">
        <f t="shared" si="46"/>
        <v>0</v>
      </c>
      <c r="AB314" s="59">
        <f>IF(AA314="0","0",LOOKUP(AA314,{0,25,30,37,45,52,60},{0,1,2,3,"3.5",4,5}))</f>
        <v>0</v>
      </c>
      <c r="AC314" s="82" t="s">
        <v>79</v>
      </c>
      <c r="AD314" s="82">
        <f>IF(ISBLANK(AB314)," ",IF(AB314="0","0",LOOKUP(AB314,{0,1,2,3,"3.5",4,5},{0,0,0,1,"1.5",2,3})))</f>
        <v>0</v>
      </c>
      <c r="AE314" s="77">
        <f t="shared" si="47"/>
        <v>0</v>
      </c>
      <c r="AF314" s="82" t="str">
        <f t="shared" si="48"/>
        <v>F</v>
      </c>
      <c r="AG314" s="85" t="str">
        <f t="shared" si="49"/>
        <v>Fail</v>
      </c>
      <c r="AH314" s="15"/>
      <c r="AI314" s="33" t="str">
        <f>IF(F314="0","0",LOOKUP(F314,{0,1,2,3,"3.5",4,5},{"F","D","C","B","A-","A","A+"}))</f>
        <v>F</v>
      </c>
      <c r="AJ314" s="33" t="str">
        <f>IF(H314="0","0",LOOKUP(H314,{0,1,2,3,"3.5",4,5},{"F","D","C","B","A-","A","A+"}))</f>
        <v>F</v>
      </c>
      <c r="AK314" s="33" t="str">
        <f>IF(L314="0","0",LOOKUP(L314,{0,1,2,3,"3.5",4,5},{"F","D","C","B","A-","A","A+"}))</f>
        <v>F</v>
      </c>
      <c r="AL314" s="33" t="str">
        <f>IF(P314="0","0",LOOKUP(P314,{0,1,2,3,"3.5",4,5},{"F","D","C","B","A-","A","A+"}))</f>
        <v>F</v>
      </c>
      <c r="AM314" s="33" t="str">
        <f>IF(T314="0","0",LOOKUP(T314,{0,1,2,3,"3.5",4,5},{"F","D","C","B","A-","A","A+"}))</f>
        <v>F</v>
      </c>
      <c r="AN314" s="33" t="str">
        <f>IF(X314="0","0",LOOKUP(X314,{0,1,2,3,"3.5",4,5},{"F","D","C","B","A-","A","A+"}))</f>
        <v>F</v>
      </c>
      <c r="AO314" s="33" t="str">
        <f>IF(AB314="0","0",LOOKUP(AB314,{0,1,2,3,"3.5",4,5},{"F","D","C","B","A-","A","A+"}))</f>
        <v>F</v>
      </c>
      <c r="AP314" s="55">
        <f t="shared" si="54"/>
        <v>0</v>
      </c>
    </row>
    <row r="315" spans="1:42" ht="20.25" customHeight="1" x14ac:dyDescent="0.25">
      <c r="A315" s="86">
        <v>2325</v>
      </c>
      <c r="B315" s="87" t="s">
        <v>601</v>
      </c>
      <c r="C315" s="62">
        <v>38</v>
      </c>
      <c r="D315" s="62">
        <v>19</v>
      </c>
      <c r="E315" s="59">
        <f t="shared" si="50"/>
        <v>57</v>
      </c>
      <c r="F315" s="59">
        <f>IF(E315="0","0",LOOKUP(E315,{0,33,40,50,60,70,80},{0,1,2,3,"3.5",4,5}))</f>
        <v>3</v>
      </c>
      <c r="G315" s="59">
        <v>50</v>
      </c>
      <c r="H315" s="59">
        <f>IF(G315="0","0",LOOKUP(G315,{0,33,40,50,60,70,80},{0,1,2,3,"3.5",4,5}))</f>
        <v>3</v>
      </c>
      <c r="I315" s="59">
        <v>19</v>
      </c>
      <c r="J315" s="59">
        <v>16</v>
      </c>
      <c r="K315" s="59">
        <f t="shared" si="51"/>
        <v>35</v>
      </c>
      <c r="L315" s="59">
        <f>IF(K315="0","0",LOOKUP(K315,{0,25,30,37,45,52,60},{0,1,2,3,"3.5",4,5}))</f>
        <v>2</v>
      </c>
      <c r="M315" s="59">
        <v>13</v>
      </c>
      <c r="N315" s="59">
        <v>5</v>
      </c>
      <c r="O315" s="59">
        <f t="shared" si="43"/>
        <v>0</v>
      </c>
      <c r="P315" s="59">
        <f>IF(O315="0","0",LOOKUP(O315,{0,33,40,50,60,70,80},{0,1,2,3,"3.5",4,5}))</f>
        <v>0</v>
      </c>
      <c r="Q315" s="62">
        <v>31</v>
      </c>
      <c r="R315" s="62">
        <v>14</v>
      </c>
      <c r="S315" s="59">
        <f t="shared" si="52"/>
        <v>45</v>
      </c>
      <c r="T315" s="59">
        <f>IF(S315="0","0",LOOKUP(S315,{0,33,40,50,60,70,80},{0,1,2,3,"3.5",4,5}))</f>
        <v>2</v>
      </c>
      <c r="U315" s="62">
        <v>11</v>
      </c>
      <c r="V315" s="62">
        <v>13</v>
      </c>
      <c r="W315" s="59">
        <f t="shared" si="53"/>
        <v>0</v>
      </c>
      <c r="X315" s="59">
        <f>IF(W315="0","0",LOOKUP(W315,{0,33,40,50,60,70,80},{0,1,2,3,"3.5",4,5}))</f>
        <v>0</v>
      </c>
      <c r="Y315" s="62">
        <v>31</v>
      </c>
      <c r="Z315" s="62">
        <v>8</v>
      </c>
      <c r="AA315" s="59">
        <f t="shared" si="46"/>
        <v>39</v>
      </c>
      <c r="AB315" s="59">
        <f>IF(AA315="0","0",LOOKUP(AA315,{0,25,30,37,45,52,60},{0,1,2,3,"3.5",4,5}))</f>
        <v>3</v>
      </c>
      <c r="AC315" s="82" t="s">
        <v>79</v>
      </c>
      <c r="AD315" s="82">
        <f>IF(ISBLANK(AB315)," ",IF(AB315="0","0",LOOKUP(AB315,{0,1,2,3,"3.5",4,5},{0,0,0,1,"1.5",2,3})))</f>
        <v>1</v>
      </c>
      <c r="AE315" s="77">
        <f t="shared" si="47"/>
        <v>0</v>
      </c>
      <c r="AF315" s="82" t="str">
        <f t="shared" si="48"/>
        <v>F</v>
      </c>
      <c r="AG315" s="85" t="str">
        <f t="shared" si="49"/>
        <v>Fail</v>
      </c>
      <c r="AH315" s="15"/>
      <c r="AI315" s="33" t="str">
        <f>IF(F315="0","0",LOOKUP(F315,{0,1,2,3,"3.5",4,5},{"F","D","C","B","A-","A","A+"}))</f>
        <v>B</v>
      </c>
      <c r="AJ315" s="33" t="str">
        <f>IF(H315="0","0",LOOKUP(H315,{0,1,2,3,"3.5",4,5},{"F","D","C","B","A-","A","A+"}))</f>
        <v>B</v>
      </c>
      <c r="AK315" s="33" t="str">
        <f>IF(L315="0","0",LOOKUP(L315,{0,1,2,3,"3.5",4,5},{"F","D","C","B","A-","A","A+"}))</f>
        <v>C</v>
      </c>
      <c r="AL315" s="33" t="str">
        <f>IF(P315="0","0",LOOKUP(P315,{0,1,2,3,"3.5",4,5},{"F","D","C","B","A-","A","A+"}))</f>
        <v>F</v>
      </c>
      <c r="AM315" s="33" t="str">
        <f>IF(T315="0","0",LOOKUP(T315,{0,1,2,3,"3.5",4,5},{"F","D","C","B","A-","A","A+"}))</f>
        <v>C</v>
      </c>
      <c r="AN315" s="33" t="str">
        <f>IF(X315="0","0",LOOKUP(X315,{0,1,2,3,"3.5",4,5},{"F","D","C","B","A-","A","A+"}))</f>
        <v>F</v>
      </c>
      <c r="AO315" s="33" t="str">
        <f>IF(AB315="0","0",LOOKUP(AB315,{0,1,2,3,"3.5",4,5},{"F","D","C","B","A-","A","A+"}))</f>
        <v>B</v>
      </c>
      <c r="AP315" s="55">
        <f t="shared" si="54"/>
        <v>226</v>
      </c>
    </row>
    <row r="316" spans="1:42" ht="20.25" customHeight="1" x14ac:dyDescent="0.25">
      <c r="A316" s="86">
        <v>2326</v>
      </c>
      <c r="B316" s="87" t="s">
        <v>602</v>
      </c>
      <c r="C316" s="62">
        <v>36</v>
      </c>
      <c r="D316" s="62">
        <v>18</v>
      </c>
      <c r="E316" s="59">
        <f t="shared" si="50"/>
        <v>54</v>
      </c>
      <c r="F316" s="59">
        <f>IF(E316="0","0",LOOKUP(E316,{0,33,40,50,60,70,80},{0,1,2,3,"3.5",4,5}))</f>
        <v>3</v>
      </c>
      <c r="G316" s="59">
        <v>34</v>
      </c>
      <c r="H316" s="59">
        <f>IF(G316="0","0",LOOKUP(G316,{0,33,40,50,60,70,80},{0,1,2,3,"3.5",4,5}))</f>
        <v>1</v>
      </c>
      <c r="I316" s="59">
        <v>17</v>
      </c>
      <c r="J316" s="59">
        <v>8</v>
      </c>
      <c r="K316" s="59">
        <f t="shared" si="51"/>
        <v>25</v>
      </c>
      <c r="L316" s="59">
        <f>IF(K316="0","0",LOOKUP(K316,{0,25,30,37,45,52,60},{0,1,2,3,"3.5",4,5}))</f>
        <v>1</v>
      </c>
      <c r="M316" s="59">
        <v>9</v>
      </c>
      <c r="N316" s="59">
        <v>10</v>
      </c>
      <c r="O316" s="59">
        <f t="shared" si="43"/>
        <v>0</v>
      </c>
      <c r="P316" s="59">
        <f>IF(O316="0","0",LOOKUP(O316,{0,33,40,50,60,70,80},{0,1,2,3,"3.5",4,5}))</f>
        <v>0</v>
      </c>
      <c r="Q316" s="62">
        <v>26</v>
      </c>
      <c r="R316" s="62">
        <v>14</v>
      </c>
      <c r="S316" s="59">
        <f t="shared" si="52"/>
        <v>40</v>
      </c>
      <c r="T316" s="59">
        <f>IF(S316="0","0",LOOKUP(S316,{0,33,40,50,60,70,80},{0,1,2,3,"3.5",4,5}))</f>
        <v>2</v>
      </c>
      <c r="U316" s="62">
        <v>17</v>
      </c>
      <c r="V316" s="62">
        <v>13</v>
      </c>
      <c r="W316" s="59">
        <f t="shared" si="53"/>
        <v>0</v>
      </c>
      <c r="X316" s="59">
        <f>IF(W316="0","0",LOOKUP(W316,{0,33,40,50,60,70,80},{0,1,2,3,"3.5",4,5}))</f>
        <v>0</v>
      </c>
      <c r="Y316" s="62">
        <v>0</v>
      </c>
      <c r="Z316" s="62">
        <v>0</v>
      </c>
      <c r="AA316" s="59">
        <f t="shared" si="46"/>
        <v>0</v>
      </c>
      <c r="AB316" s="59">
        <f>IF(AA316="0","0",LOOKUP(AA316,{0,25,30,37,45,52,60},{0,1,2,3,"3.5",4,5}))</f>
        <v>0</v>
      </c>
      <c r="AC316" s="82" t="s">
        <v>79</v>
      </c>
      <c r="AD316" s="82">
        <f>IF(ISBLANK(AB316)," ",IF(AB316="0","0",LOOKUP(AB316,{0,1,2,3,"3.5",4,5},{0,0,0,1,"1.5",2,3})))</f>
        <v>0</v>
      </c>
      <c r="AE316" s="77">
        <f t="shared" si="47"/>
        <v>0</v>
      </c>
      <c r="AF316" s="82" t="str">
        <f t="shared" si="48"/>
        <v>F</v>
      </c>
      <c r="AG316" s="85" t="str">
        <f t="shared" si="49"/>
        <v>Fail</v>
      </c>
      <c r="AH316" s="15"/>
      <c r="AI316" s="33" t="str">
        <f>IF(F316="0","0",LOOKUP(F316,{0,1,2,3,"3.5",4,5},{"F","D","C","B","A-","A","A+"}))</f>
        <v>B</v>
      </c>
      <c r="AJ316" s="33" t="str">
        <f>IF(H316="0","0",LOOKUP(H316,{0,1,2,3,"3.5",4,5},{"F","D","C","B","A-","A","A+"}))</f>
        <v>D</v>
      </c>
      <c r="AK316" s="33" t="str">
        <f>IF(L316="0","0",LOOKUP(L316,{0,1,2,3,"3.5",4,5},{"F","D","C","B","A-","A","A+"}))</f>
        <v>D</v>
      </c>
      <c r="AL316" s="33" t="str">
        <f>IF(P316="0","0",LOOKUP(P316,{0,1,2,3,"3.5",4,5},{"F","D","C","B","A-","A","A+"}))</f>
        <v>F</v>
      </c>
      <c r="AM316" s="33" t="str">
        <f>IF(T316="0","0",LOOKUP(T316,{0,1,2,3,"3.5",4,5},{"F","D","C","B","A-","A","A+"}))</f>
        <v>C</v>
      </c>
      <c r="AN316" s="33" t="str">
        <f>IF(X316="0","0",LOOKUP(X316,{0,1,2,3,"3.5",4,5},{"F","D","C","B","A-","A","A+"}))</f>
        <v>F</v>
      </c>
      <c r="AO316" s="33" t="str">
        <f>IF(AB316="0","0",LOOKUP(AB316,{0,1,2,3,"3.5",4,5},{"F","D","C","B","A-","A","A+"}))</f>
        <v>F</v>
      </c>
      <c r="AP316" s="55">
        <f t="shared" si="54"/>
        <v>153</v>
      </c>
    </row>
    <row r="317" spans="1:42" ht="20.25" customHeight="1" x14ac:dyDescent="0.25">
      <c r="A317" s="86">
        <v>2327</v>
      </c>
      <c r="B317" s="87" t="s">
        <v>603</v>
      </c>
      <c r="C317" s="62">
        <v>35</v>
      </c>
      <c r="D317" s="62">
        <v>19</v>
      </c>
      <c r="E317" s="59">
        <f t="shared" si="50"/>
        <v>54</v>
      </c>
      <c r="F317" s="59">
        <f>IF(E317="0","0",LOOKUP(E317,{0,33,40,50,60,70,80},{0,1,2,3,"3.5",4,5}))</f>
        <v>3</v>
      </c>
      <c r="G317" s="59">
        <v>56</v>
      </c>
      <c r="H317" s="59">
        <f>IF(G317="0","0",LOOKUP(G317,{0,33,40,50,60,70,80},{0,1,2,3,"3.5",4,5}))</f>
        <v>3</v>
      </c>
      <c r="I317" s="59">
        <v>17</v>
      </c>
      <c r="J317" s="59">
        <v>14</v>
      </c>
      <c r="K317" s="59">
        <f t="shared" si="51"/>
        <v>31</v>
      </c>
      <c r="L317" s="59">
        <f>IF(K317="0","0",LOOKUP(K317,{0,25,30,37,45,52,60},{0,1,2,3,"3.5",4,5}))</f>
        <v>2</v>
      </c>
      <c r="M317" s="59">
        <v>14</v>
      </c>
      <c r="N317" s="59">
        <v>13</v>
      </c>
      <c r="O317" s="59">
        <f t="shared" si="43"/>
        <v>0</v>
      </c>
      <c r="P317" s="59">
        <f>IF(O317="0","0",LOOKUP(O317,{0,33,40,50,60,70,80},{0,1,2,3,"3.5",4,5}))</f>
        <v>0</v>
      </c>
      <c r="Q317" s="62">
        <v>30</v>
      </c>
      <c r="R317" s="62">
        <v>13</v>
      </c>
      <c r="S317" s="59">
        <f t="shared" si="52"/>
        <v>43</v>
      </c>
      <c r="T317" s="59">
        <f>IF(S317="0","0",LOOKUP(S317,{0,33,40,50,60,70,80},{0,1,2,3,"3.5",4,5}))</f>
        <v>2</v>
      </c>
      <c r="U317" s="62">
        <v>0</v>
      </c>
      <c r="V317" s="62">
        <v>0</v>
      </c>
      <c r="W317" s="59">
        <f t="shared" si="53"/>
        <v>0</v>
      </c>
      <c r="X317" s="59">
        <f>IF(W317="0","0",LOOKUP(W317,{0,33,40,50,60,70,80},{0,1,2,3,"3.5",4,5}))</f>
        <v>0</v>
      </c>
      <c r="Y317" s="62">
        <v>23</v>
      </c>
      <c r="Z317" s="62">
        <v>7</v>
      </c>
      <c r="AA317" s="59">
        <f t="shared" si="46"/>
        <v>0</v>
      </c>
      <c r="AB317" s="59">
        <f>IF(AA317="0","0",LOOKUP(AA317,{0,25,30,37,45,52,60},{0,1,2,3,"3.5",4,5}))</f>
        <v>0</v>
      </c>
      <c r="AC317" s="82" t="s">
        <v>79</v>
      </c>
      <c r="AD317" s="82">
        <f>IF(ISBLANK(AB317)," ",IF(AB317="0","0",LOOKUP(AB317,{0,1,2,3,"3.5",4,5},{0,0,0,1,"1.5",2,3})))</f>
        <v>0</v>
      </c>
      <c r="AE317" s="77">
        <f t="shared" si="47"/>
        <v>0</v>
      </c>
      <c r="AF317" s="82" t="str">
        <f t="shared" si="48"/>
        <v>F</v>
      </c>
      <c r="AG317" s="85" t="str">
        <f t="shared" si="49"/>
        <v>Fail</v>
      </c>
      <c r="AH317" s="15"/>
      <c r="AI317" s="33" t="str">
        <f>IF(F317="0","0",LOOKUP(F317,{0,1,2,3,"3.5",4,5},{"F","D","C","B","A-","A","A+"}))</f>
        <v>B</v>
      </c>
      <c r="AJ317" s="33" t="str">
        <f>IF(H317="0","0",LOOKUP(H317,{0,1,2,3,"3.5",4,5},{"F","D","C","B","A-","A","A+"}))</f>
        <v>B</v>
      </c>
      <c r="AK317" s="33" t="str">
        <f>IF(L317="0","0",LOOKUP(L317,{0,1,2,3,"3.5",4,5},{"F","D","C","B","A-","A","A+"}))</f>
        <v>C</v>
      </c>
      <c r="AL317" s="33" t="str">
        <f>IF(P317="0","0",LOOKUP(P317,{0,1,2,3,"3.5",4,5},{"F","D","C","B","A-","A","A+"}))</f>
        <v>F</v>
      </c>
      <c r="AM317" s="33" t="str">
        <f>IF(T317="0","0",LOOKUP(T317,{0,1,2,3,"3.5",4,5},{"F","D","C","B","A-","A","A+"}))</f>
        <v>C</v>
      </c>
      <c r="AN317" s="33" t="str">
        <f>IF(X317="0","0",LOOKUP(X317,{0,1,2,3,"3.5",4,5},{"F","D","C","B","A-","A","A+"}))</f>
        <v>F</v>
      </c>
      <c r="AO317" s="33" t="str">
        <f>IF(AB317="0","0",LOOKUP(AB317,{0,1,2,3,"3.5",4,5},{"F","D","C","B","A-","A","A+"}))</f>
        <v>F</v>
      </c>
      <c r="AP317" s="55">
        <f t="shared" si="54"/>
        <v>184</v>
      </c>
    </row>
    <row r="318" spans="1:42" ht="20.25" customHeight="1" x14ac:dyDescent="0.25">
      <c r="A318" s="86">
        <v>2328</v>
      </c>
      <c r="B318" s="87" t="s">
        <v>604</v>
      </c>
      <c r="C318" s="62">
        <v>43</v>
      </c>
      <c r="D318" s="62">
        <v>16</v>
      </c>
      <c r="E318" s="59">
        <f t="shared" si="50"/>
        <v>59</v>
      </c>
      <c r="F318" s="59">
        <f>IF(E318="0","0",LOOKUP(E318,{0,33,40,50,60,70,80},{0,1,2,3,"3.5",4,5}))</f>
        <v>3</v>
      </c>
      <c r="G318" s="59">
        <v>60</v>
      </c>
      <c r="H318" s="59" t="str">
        <f>IF(G318="0","0",LOOKUP(G318,{0,33,40,50,60,70,80},{0,1,2,3,"3.5",4,5}))</f>
        <v>3.5</v>
      </c>
      <c r="I318" s="59">
        <v>31</v>
      </c>
      <c r="J318" s="59">
        <v>21</v>
      </c>
      <c r="K318" s="59">
        <f t="shared" si="51"/>
        <v>52</v>
      </c>
      <c r="L318" s="59">
        <f>IF(K318="0","0",LOOKUP(K318,{0,25,30,37,45,52,60},{0,1,2,3,"3.5",4,5}))</f>
        <v>4</v>
      </c>
      <c r="M318" s="59">
        <v>21</v>
      </c>
      <c r="N318" s="59">
        <v>20</v>
      </c>
      <c r="O318" s="59">
        <f t="shared" si="43"/>
        <v>41</v>
      </c>
      <c r="P318" s="59">
        <f>IF(O318="0","0",LOOKUP(O318,{0,33,40,50,60,70,80},{0,1,2,3,"3.5",4,5}))</f>
        <v>2</v>
      </c>
      <c r="Q318" s="62">
        <v>0</v>
      </c>
      <c r="R318" s="62">
        <v>0</v>
      </c>
      <c r="S318" s="59">
        <f t="shared" si="52"/>
        <v>0</v>
      </c>
      <c r="T318" s="59">
        <f>IF(S318="0","0",LOOKUP(S318,{0,33,40,50,60,70,80},{0,1,2,3,"3.5",4,5}))</f>
        <v>0</v>
      </c>
      <c r="U318" s="62">
        <v>0</v>
      </c>
      <c r="V318" s="62">
        <v>0</v>
      </c>
      <c r="W318" s="59">
        <f t="shared" si="53"/>
        <v>0</v>
      </c>
      <c r="X318" s="59">
        <f>IF(W318="0","0",LOOKUP(W318,{0,33,40,50,60,70,80},{0,1,2,3,"3.5",4,5}))</f>
        <v>0</v>
      </c>
      <c r="Y318" s="62">
        <v>0</v>
      </c>
      <c r="Z318" s="62">
        <v>0</v>
      </c>
      <c r="AA318" s="59">
        <f t="shared" si="46"/>
        <v>0</v>
      </c>
      <c r="AB318" s="59">
        <f>IF(AA318="0","0",LOOKUP(AA318,{0,25,30,37,45,52,60},{0,1,2,3,"3.5",4,5}))</f>
        <v>0</v>
      </c>
      <c r="AC318" s="82" t="s">
        <v>79</v>
      </c>
      <c r="AD318" s="82">
        <f>IF(ISBLANK(AB318)," ",IF(AB318="0","0",LOOKUP(AB318,{0,1,2,3,"3.5",4,5},{0,0,0,1,"1.5",2,3})))</f>
        <v>0</v>
      </c>
      <c r="AE318" s="77">
        <f t="shared" si="47"/>
        <v>0</v>
      </c>
      <c r="AF318" s="82" t="str">
        <f t="shared" si="48"/>
        <v>F</v>
      </c>
      <c r="AG318" s="85" t="str">
        <f t="shared" si="49"/>
        <v>Fail</v>
      </c>
      <c r="AH318" s="15"/>
      <c r="AI318" s="33" t="str">
        <f>IF(F318="0","0",LOOKUP(F318,{0,1,2,3,"3.5",4,5},{"F","D","C","B","A-","A","A+"}))</f>
        <v>B</v>
      </c>
      <c r="AJ318" s="33" t="str">
        <f>IF(H318="0","0",LOOKUP(H318,{0,1,2,3,"3.5",4,5},{"F","D","C","B","A-","A","A+"}))</f>
        <v>A-</v>
      </c>
      <c r="AK318" s="33" t="str">
        <f>IF(L318="0","0",LOOKUP(L318,{0,1,2,3,"3.5",4,5},{"F","D","C","B","A-","A","A+"}))</f>
        <v>A</v>
      </c>
      <c r="AL318" s="33" t="str">
        <f>IF(P318="0","0",LOOKUP(P318,{0,1,2,3,"3.5",4,5},{"F","D","C","B","A-","A","A+"}))</f>
        <v>C</v>
      </c>
      <c r="AM318" s="33" t="str">
        <f>IF(T318="0","0",LOOKUP(T318,{0,1,2,3,"3.5",4,5},{"F","D","C","B","A-","A","A+"}))</f>
        <v>F</v>
      </c>
      <c r="AN318" s="33" t="str">
        <f>IF(X318="0","0",LOOKUP(X318,{0,1,2,3,"3.5",4,5},{"F","D","C","B","A-","A","A+"}))</f>
        <v>F</v>
      </c>
      <c r="AO318" s="33" t="str">
        <f>IF(AB318="0","0",LOOKUP(AB318,{0,1,2,3,"3.5",4,5},{"F","D","C","B","A-","A","A+"}))</f>
        <v>F</v>
      </c>
      <c r="AP318" s="55">
        <f t="shared" si="54"/>
        <v>212</v>
      </c>
    </row>
    <row r="319" spans="1:42" ht="20.25" customHeight="1" x14ac:dyDescent="0.15">
      <c r="A319" s="86" t="s">
        <v>789</v>
      </c>
      <c r="B319" s="89"/>
      <c r="C319" s="62">
        <v>45</v>
      </c>
      <c r="D319" s="62">
        <v>25</v>
      </c>
      <c r="E319" s="59">
        <f t="shared" si="50"/>
        <v>70</v>
      </c>
      <c r="F319" s="59">
        <f>IF(E319="0","0",LOOKUP(E319,{0,33,40,50,60,70,80},{0,1,2,3,"3.5",4,5}))</f>
        <v>4</v>
      </c>
      <c r="G319" s="59">
        <v>63</v>
      </c>
      <c r="H319" s="59" t="str">
        <f>IF(G319="0","0",LOOKUP(G319,{0,33,40,50,60,70,80},{0,1,2,3,"3.5",4,5}))</f>
        <v>3.5</v>
      </c>
      <c r="I319" s="59">
        <v>26</v>
      </c>
      <c r="J319" s="59">
        <v>15</v>
      </c>
      <c r="K319" s="59">
        <f t="shared" si="51"/>
        <v>41</v>
      </c>
      <c r="L319" s="59">
        <f>IF(K319="0","0",LOOKUP(K319,{0,25,30,37,45,52,60},{0,1,2,3,"3.5",4,5}))</f>
        <v>3</v>
      </c>
      <c r="M319" s="59">
        <v>31</v>
      </c>
      <c r="N319" s="59">
        <v>19</v>
      </c>
      <c r="O319" s="59">
        <f t="shared" si="43"/>
        <v>50</v>
      </c>
      <c r="P319" s="59">
        <f>IF(O319="0","0",LOOKUP(O319,{0,33,40,50,60,70,80},{0,1,2,3,"3.5",4,5}))</f>
        <v>3</v>
      </c>
      <c r="Q319" s="62">
        <v>0</v>
      </c>
      <c r="R319" s="62">
        <v>0</v>
      </c>
      <c r="S319" s="59">
        <f t="shared" si="52"/>
        <v>0</v>
      </c>
      <c r="T319" s="59">
        <f>IF(S319="0","0",LOOKUP(S319,{0,33,40,50,60,70,80},{0,1,2,3,"3.5",4,5}))</f>
        <v>0</v>
      </c>
      <c r="U319" s="62">
        <v>47</v>
      </c>
      <c r="V319" s="62">
        <v>25</v>
      </c>
      <c r="W319" s="59">
        <f t="shared" si="53"/>
        <v>72</v>
      </c>
      <c r="X319" s="59">
        <f>IF(W319="0","0",LOOKUP(W319,{0,33,40,50,60,70,80},{0,1,2,3,"3.5",4,5}))</f>
        <v>4</v>
      </c>
      <c r="Y319" s="62">
        <v>46</v>
      </c>
      <c r="Z319" s="62">
        <v>20</v>
      </c>
      <c r="AA319" s="59">
        <f t="shared" si="46"/>
        <v>66</v>
      </c>
      <c r="AB319" s="59">
        <f>IF(AA319="0","0",LOOKUP(AA319,{0,25,30,37,45,52,60},{0,1,2,3,"3.5",4,5}))</f>
        <v>5</v>
      </c>
      <c r="AC319" s="82" t="s">
        <v>79</v>
      </c>
      <c r="AD319" s="82">
        <f>IF(ISBLANK(AB319)," ",IF(AB319="0","0",LOOKUP(AB319,{0,1,2,3,"3.5",4,5},{0,0,0,1,"1.5",2,3})))</f>
        <v>3</v>
      </c>
      <c r="AE319" s="77">
        <f t="shared" si="47"/>
        <v>0</v>
      </c>
      <c r="AF319" s="82" t="str">
        <f t="shared" si="48"/>
        <v>F</v>
      </c>
      <c r="AG319" s="85" t="str">
        <f t="shared" si="49"/>
        <v>Fail</v>
      </c>
      <c r="AH319" s="15"/>
      <c r="AI319" s="33" t="str">
        <f>IF(F319="0","0",LOOKUP(F319,{0,1,2,3,"3.5",4,5},{"F","D","C","B","A-","A","A+"}))</f>
        <v>A</v>
      </c>
      <c r="AJ319" s="33" t="str">
        <f>IF(H319="0","0",LOOKUP(H319,{0,1,2,3,"3.5",4,5},{"F","D","C","B","A-","A","A+"}))</f>
        <v>A-</v>
      </c>
      <c r="AK319" s="33" t="str">
        <f>IF(L319="0","0",LOOKUP(L319,{0,1,2,3,"3.5",4,5},{"F","D","C","B","A-","A","A+"}))</f>
        <v>B</v>
      </c>
      <c r="AL319" s="33" t="str">
        <f>IF(P319="0","0",LOOKUP(P319,{0,1,2,3,"3.5",4,5},{"F","D","C","B","A-","A","A+"}))</f>
        <v>B</v>
      </c>
      <c r="AM319" s="33" t="str">
        <f>IF(T319="0","0",LOOKUP(T319,{0,1,2,3,"3.5",4,5},{"F","D","C","B","A-","A","A+"}))</f>
        <v>F</v>
      </c>
      <c r="AN319" s="33" t="str">
        <f>IF(X319="0","0",LOOKUP(X319,{0,1,2,3,"3.5",4,5},{"F","D","C","B","A-","A","A+"}))</f>
        <v>A</v>
      </c>
      <c r="AO319" s="33" t="str">
        <f>IF(AB319="0","0",LOOKUP(AB319,{0,1,2,3,"3.5",4,5},{"F","D","C","B","A-","A","A+"}))</f>
        <v>A+</v>
      </c>
      <c r="AP319" s="55">
        <f t="shared" si="54"/>
        <v>362</v>
      </c>
    </row>
    <row r="320" spans="1:42" ht="20.25" customHeight="1" x14ac:dyDescent="0.2">
      <c r="A320" s="89"/>
      <c r="B320" s="89"/>
      <c r="C320" s="88">
        <v>0</v>
      </c>
      <c r="D320" s="88">
        <v>0</v>
      </c>
      <c r="E320" s="59">
        <f t="shared" si="50"/>
        <v>0</v>
      </c>
      <c r="F320" s="59">
        <f>IF(E320="0","0",LOOKUP(E320,{0,33,40,50,60,70,80},{0,1,2,3,"3.5",4,5}))</f>
        <v>0</v>
      </c>
      <c r="G320" s="59"/>
      <c r="H320" s="59">
        <f>IF(G320="0","0",LOOKUP(G320,{0,33,40,50,60,70,80},{0,1,2,3,"3.5",4,5}))</f>
        <v>0</v>
      </c>
      <c r="I320" s="88">
        <v>0</v>
      </c>
      <c r="J320" s="88">
        <v>0</v>
      </c>
      <c r="K320" s="59">
        <f t="shared" si="51"/>
        <v>0</v>
      </c>
      <c r="L320" s="59">
        <f>IF(K320="0","0",LOOKUP(K320,{0,25,30,37,45,52,60},{0,1,2,3,"3.5",4,5}))</f>
        <v>0</v>
      </c>
      <c r="M320" s="88">
        <v>0</v>
      </c>
      <c r="N320" s="88">
        <v>0</v>
      </c>
      <c r="O320" s="59">
        <f t="shared" si="43"/>
        <v>0</v>
      </c>
      <c r="P320" s="59">
        <f>IF(O320="0","0",LOOKUP(O320,{0,33,40,50,60,70,80},{0,1,2,3,"3.5",4,5}))</f>
        <v>0</v>
      </c>
      <c r="Q320" s="88">
        <v>0</v>
      </c>
      <c r="R320" s="88">
        <v>0</v>
      </c>
      <c r="S320" s="59">
        <f t="shared" si="52"/>
        <v>0</v>
      </c>
      <c r="T320" s="59">
        <f>IF(S320="0","0",LOOKUP(S320,{0,33,40,50,60,70,80},{0,1,2,3,"3.5",4,5}))</f>
        <v>0</v>
      </c>
      <c r="U320" s="88">
        <v>0</v>
      </c>
      <c r="V320" s="88">
        <v>0</v>
      </c>
      <c r="W320" s="59">
        <f t="shared" si="53"/>
        <v>0</v>
      </c>
      <c r="X320" s="59">
        <f>IF(W320="0","0",LOOKUP(W320,{0,33,40,50,60,70,80},{0,1,2,3,"3.5",4,5}))</f>
        <v>0</v>
      </c>
      <c r="Y320" s="88">
        <v>0</v>
      </c>
      <c r="Z320" s="88">
        <v>0</v>
      </c>
      <c r="AA320" s="59">
        <f t="shared" si="46"/>
        <v>0</v>
      </c>
      <c r="AB320" s="59">
        <f>IF(AA320="0","0",LOOKUP(AA320,{0,25,30,37,45,52,60},{0,1,2,3,"3.5",4,5}))</f>
        <v>0</v>
      </c>
      <c r="AC320" s="82" t="s">
        <v>79</v>
      </c>
      <c r="AD320" s="82">
        <f>IF(ISBLANK(AB320)," ",IF(AB320="0","0",LOOKUP(AB320,{0,1,2,3,"3.5",4,5},{0,0,0,1,"1.5",2,3})))</f>
        <v>0</v>
      </c>
      <c r="AE320" s="77">
        <f t="shared" si="47"/>
        <v>0</v>
      </c>
      <c r="AF320" s="82" t="str">
        <f t="shared" si="48"/>
        <v>F</v>
      </c>
      <c r="AG320" s="85" t="str">
        <f t="shared" si="49"/>
        <v>Fail</v>
      </c>
      <c r="AH320" s="15"/>
      <c r="AI320" s="33" t="str">
        <f>IF(F320="0","0",LOOKUP(F320,{0,1,2,3,"3.5",4,5},{"F","D","C","B","A-","A","A+"}))</f>
        <v>F</v>
      </c>
      <c r="AJ320" s="33" t="str">
        <f>IF(H320="0","0",LOOKUP(H320,{0,1,2,3,"3.5",4,5},{"F","D","C","B","A-","A","A+"}))</f>
        <v>F</v>
      </c>
      <c r="AK320" s="33" t="str">
        <f>IF(L320="0","0",LOOKUP(L320,{0,1,2,3,"3.5",4,5},{"F","D","C","B","A-","A","A+"}))</f>
        <v>F</v>
      </c>
      <c r="AL320" s="33" t="str">
        <f>IF(P320="0","0",LOOKUP(P320,{0,1,2,3,"3.5",4,5},{"F","D","C","B","A-","A","A+"}))</f>
        <v>F</v>
      </c>
      <c r="AM320" s="33" t="str">
        <f>IF(T320="0","0",LOOKUP(T320,{0,1,2,3,"3.5",4,5},{"F","D","C","B","A-","A","A+"}))</f>
        <v>F</v>
      </c>
      <c r="AN320" s="33" t="str">
        <f>IF(X320="0","0",LOOKUP(X320,{0,1,2,3,"3.5",4,5},{"F","D","C","B","A-","A","A+"}))</f>
        <v>F</v>
      </c>
      <c r="AO320" s="33" t="str">
        <f>IF(AB320="0","0",LOOKUP(AB320,{0,1,2,3,"3.5",4,5},{"F","D","C","B","A-","A","A+"}))</f>
        <v>F</v>
      </c>
      <c r="AP320" s="55">
        <f t="shared" si="54"/>
        <v>0</v>
      </c>
    </row>
    <row r="321" spans="1:42" ht="20.25" customHeight="1" x14ac:dyDescent="0.2">
      <c r="A321" s="89"/>
      <c r="B321" s="89"/>
      <c r="C321" s="88">
        <v>0</v>
      </c>
      <c r="D321" s="88">
        <v>0</v>
      </c>
      <c r="E321" s="59">
        <f t="shared" si="50"/>
        <v>0</v>
      </c>
      <c r="F321" s="59">
        <f>IF(E321="0","0",LOOKUP(E321,{0,33,40,50,60,70,80},{0,1,2,3,"3.5",4,5}))</f>
        <v>0</v>
      </c>
      <c r="G321" s="59"/>
      <c r="H321" s="59">
        <f>IF(G321="0","0",LOOKUP(G321,{0,33,40,50,60,70,80},{0,1,2,3,"3.5",4,5}))</f>
        <v>0</v>
      </c>
      <c r="I321" s="88">
        <v>0</v>
      </c>
      <c r="J321" s="88">
        <v>0</v>
      </c>
      <c r="K321" s="59">
        <f t="shared" si="51"/>
        <v>0</v>
      </c>
      <c r="L321" s="59">
        <f>IF(K321="0","0",LOOKUP(K321,{0,25,30,37,45,52,60},{0,1,2,3,"3.5",4,5}))</f>
        <v>0</v>
      </c>
      <c r="M321" s="88">
        <v>0</v>
      </c>
      <c r="N321" s="88">
        <v>0</v>
      </c>
      <c r="O321" s="59">
        <f t="shared" si="43"/>
        <v>0</v>
      </c>
      <c r="P321" s="59">
        <f>IF(O321="0","0",LOOKUP(O321,{0,33,40,50,60,70,80},{0,1,2,3,"3.5",4,5}))</f>
        <v>0</v>
      </c>
      <c r="Q321" s="88">
        <v>0</v>
      </c>
      <c r="R321" s="88">
        <v>0</v>
      </c>
      <c r="S321" s="59">
        <f t="shared" si="52"/>
        <v>0</v>
      </c>
      <c r="T321" s="59">
        <f>IF(S321="0","0",LOOKUP(S321,{0,33,40,50,60,70,80},{0,1,2,3,"3.5",4,5}))</f>
        <v>0</v>
      </c>
      <c r="U321" s="88">
        <v>0</v>
      </c>
      <c r="V321" s="88">
        <v>0</v>
      </c>
      <c r="W321" s="59">
        <f t="shared" si="53"/>
        <v>0</v>
      </c>
      <c r="X321" s="59">
        <f>IF(W321="0","0",LOOKUP(W321,{0,33,40,50,60,70,80},{0,1,2,3,"3.5",4,5}))</f>
        <v>0</v>
      </c>
      <c r="Y321" s="88">
        <v>0</v>
      </c>
      <c r="Z321" s="88">
        <v>0</v>
      </c>
      <c r="AA321" s="59">
        <f t="shared" si="46"/>
        <v>0</v>
      </c>
      <c r="AB321" s="59">
        <f>IF(AA321="0","0",LOOKUP(AA321,{0,25,30,37,45,52,60},{0,1,2,3,"3.5",4,5}))</f>
        <v>0</v>
      </c>
      <c r="AC321" s="82" t="s">
        <v>79</v>
      </c>
      <c r="AD321" s="82">
        <f>IF(ISBLANK(AB321)," ",IF(AB321="0","0",LOOKUP(AB321,{0,1,2,3,"3.5",4,5},{0,0,0,1,"1.5",2,3})))</f>
        <v>0</v>
      </c>
      <c r="AE321" s="77">
        <f t="shared" si="47"/>
        <v>0</v>
      </c>
      <c r="AF321" s="82" t="str">
        <f t="shared" si="48"/>
        <v>F</v>
      </c>
      <c r="AG321" s="85" t="str">
        <f t="shared" si="49"/>
        <v>Fail</v>
      </c>
      <c r="AH321" s="15"/>
      <c r="AI321" s="33" t="str">
        <f>IF(F321="0","0",LOOKUP(F321,{0,1,2,3,"3.5",4,5},{"F","D","C","B","A-","A","A+"}))</f>
        <v>F</v>
      </c>
      <c r="AJ321" s="33" t="str">
        <f>IF(H321="0","0",LOOKUP(H321,{0,1,2,3,"3.5",4,5},{"F","D","C","B","A-","A","A+"}))</f>
        <v>F</v>
      </c>
      <c r="AK321" s="33" t="str">
        <f>IF(L321="0","0",LOOKUP(L321,{0,1,2,3,"3.5",4,5},{"F","D","C","B","A-","A","A+"}))</f>
        <v>F</v>
      </c>
      <c r="AL321" s="33" t="str">
        <f>IF(P321="0","0",LOOKUP(P321,{0,1,2,3,"3.5",4,5},{"F","D","C","B","A-","A","A+"}))</f>
        <v>F</v>
      </c>
      <c r="AM321" s="33" t="str">
        <f>IF(T321="0","0",LOOKUP(T321,{0,1,2,3,"3.5",4,5},{"F","D","C","B","A-","A","A+"}))</f>
        <v>F</v>
      </c>
      <c r="AN321" s="33" t="str">
        <f>IF(X321="0","0",LOOKUP(X321,{0,1,2,3,"3.5",4,5},{"F","D","C","B","A-","A","A+"}))</f>
        <v>F</v>
      </c>
      <c r="AO321" s="33" t="str">
        <f>IF(AB321="0","0",LOOKUP(AB321,{0,1,2,3,"3.5",4,5},{"F","D","C","B","A-","A","A+"}))</f>
        <v>F</v>
      </c>
      <c r="AP321" s="55">
        <f t="shared" si="54"/>
        <v>0</v>
      </c>
    </row>
    <row r="322" spans="1:42" ht="20.25" customHeight="1" x14ac:dyDescent="0.2">
      <c r="A322" s="89"/>
      <c r="B322" s="89"/>
      <c r="C322" s="88">
        <v>0</v>
      </c>
      <c r="D322" s="88">
        <v>0</v>
      </c>
      <c r="E322" s="59">
        <f t="shared" si="50"/>
        <v>0</v>
      </c>
      <c r="F322" s="59">
        <f>IF(E322="0","0",LOOKUP(E322,{0,33,40,50,60,70,80},{0,1,2,3,"3.5",4,5}))</f>
        <v>0</v>
      </c>
      <c r="G322" s="59"/>
      <c r="H322" s="59">
        <f>IF(G322="0","0",LOOKUP(G322,{0,33,40,50,60,70,80},{0,1,2,3,"3.5",4,5}))</f>
        <v>0</v>
      </c>
      <c r="I322" s="88">
        <v>0</v>
      </c>
      <c r="J322" s="88">
        <v>0</v>
      </c>
      <c r="K322" s="59">
        <f t="shared" si="51"/>
        <v>0</v>
      </c>
      <c r="L322" s="59">
        <f>IF(K322="0","0",LOOKUP(K322,{0,25,30,37,45,52,60},{0,1,2,3,"3.5",4,5}))</f>
        <v>0</v>
      </c>
      <c r="M322" s="88">
        <v>0</v>
      </c>
      <c r="N322" s="88">
        <v>0</v>
      </c>
      <c r="O322" s="59">
        <f t="shared" si="43"/>
        <v>0</v>
      </c>
      <c r="P322" s="59">
        <f>IF(O322="0","0",LOOKUP(O322,{0,33,40,50,60,70,80},{0,1,2,3,"3.5",4,5}))</f>
        <v>0</v>
      </c>
      <c r="Q322" s="88">
        <v>0</v>
      </c>
      <c r="R322" s="88">
        <v>0</v>
      </c>
      <c r="S322" s="59">
        <f t="shared" si="52"/>
        <v>0</v>
      </c>
      <c r="T322" s="59">
        <f>IF(S322="0","0",LOOKUP(S322,{0,33,40,50,60,70,80},{0,1,2,3,"3.5",4,5}))</f>
        <v>0</v>
      </c>
      <c r="U322" s="88">
        <v>0</v>
      </c>
      <c r="V322" s="88">
        <v>0</v>
      </c>
      <c r="W322" s="59">
        <f t="shared" si="53"/>
        <v>0</v>
      </c>
      <c r="X322" s="59">
        <f>IF(W322="0","0",LOOKUP(W322,{0,33,40,50,60,70,80},{0,1,2,3,"3.5",4,5}))</f>
        <v>0</v>
      </c>
      <c r="Y322" s="88">
        <v>0</v>
      </c>
      <c r="Z322" s="88">
        <v>0</v>
      </c>
      <c r="AA322" s="59">
        <f t="shared" si="46"/>
        <v>0</v>
      </c>
      <c r="AB322" s="59">
        <f>IF(AA322="0","0",LOOKUP(AA322,{0,25,30,37,45,52,60},{0,1,2,3,"3.5",4,5}))</f>
        <v>0</v>
      </c>
      <c r="AC322" s="82" t="s">
        <v>79</v>
      </c>
      <c r="AD322" s="82">
        <f>IF(ISBLANK(AB322)," ",IF(AB322="0","0",LOOKUP(AB322,{0,1,2,3,"3.5",4,5},{0,0,0,1,"1.5",2,3})))</f>
        <v>0</v>
      </c>
      <c r="AE322" s="77">
        <f t="shared" si="47"/>
        <v>0</v>
      </c>
      <c r="AF322" s="82" t="str">
        <f t="shared" si="48"/>
        <v>F</v>
      </c>
      <c r="AG322" s="85" t="str">
        <f t="shared" si="49"/>
        <v>Fail</v>
      </c>
      <c r="AH322" s="15"/>
      <c r="AI322" s="33" t="str">
        <f>IF(F322="0","0",LOOKUP(F322,{0,1,2,3,"3.5",4,5},{"F","D","C","B","A-","A","A+"}))</f>
        <v>F</v>
      </c>
      <c r="AJ322" s="33" t="str">
        <f>IF(H322="0","0",LOOKUP(H322,{0,1,2,3,"3.5",4,5},{"F","D","C","B","A-","A","A+"}))</f>
        <v>F</v>
      </c>
      <c r="AK322" s="33" t="str">
        <f>IF(L322="0","0",LOOKUP(L322,{0,1,2,3,"3.5",4,5},{"F","D","C","B","A-","A","A+"}))</f>
        <v>F</v>
      </c>
      <c r="AL322" s="33" t="str">
        <f>IF(P322="0","0",LOOKUP(P322,{0,1,2,3,"3.5",4,5},{"F","D","C","B","A-","A","A+"}))</f>
        <v>F</v>
      </c>
      <c r="AM322" s="33" t="str">
        <f>IF(T322="0","0",LOOKUP(T322,{0,1,2,3,"3.5",4,5},{"F","D","C","B","A-","A","A+"}))</f>
        <v>F</v>
      </c>
      <c r="AN322" s="33" t="str">
        <f>IF(X322="0","0",LOOKUP(X322,{0,1,2,3,"3.5",4,5},{"F","D","C","B","A-","A","A+"}))</f>
        <v>F</v>
      </c>
      <c r="AO322" s="33" t="str">
        <f>IF(AB322="0","0",LOOKUP(AB322,{0,1,2,3,"3.5",4,5},{"F","D","C","B","A-","A","A+"}))</f>
        <v>F</v>
      </c>
      <c r="AP322" s="55">
        <f t="shared" si="54"/>
        <v>0</v>
      </c>
    </row>
    <row r="323" spans="1:42" ht="20.25" customHeight="1" x14ac:dyDescent="0.2">
      <c r="A323" s="89"/>
      <c r="B323" s="89"/>
      <c r="C323" s="88">
        <v>0</v>
      </c>
      <c r="D323" s="88">
        <v>0</v>
      </c>
      <c r="E323" s="59">
        <f t="shared" si="50"/>
        <v>0</v>
      </c>
      <c r="F323" s="59">
        <f>IF(E323="0","0",LOOKUP(E323,{0,33,40,50,60,70,80},{0,1,2,3,"3.5",4,5}))</f>
        <v>0</v>
      </c>
      <c r="G323" s="59"/>
      <c r="H323" s="59">
        <f>IF(G323="0","0",LOOKUP(G323,{0,33,40,50,60,70,80},{0,1,2,3,"3.5",4,5}))</f>
        <v>0</v>
      </c>
      <c r="I323" s="88">
        <v>0</v>
      </c>
      <c r="J323" s="88">
        <v>0</v>
      </c>
      <c r="K323" s="59">
        <f t="shared" si="51"/>
        <v>0</v>
      </c>
      <c r="L323" s="59">
        <f>IF(K323="0","0",LOOKUP(K323,{0,25,30,37,45,52,60},{0,1,2,3,"3.5",4,5}))</f>
        <v>0</v>
      </c>
      <c r="M323" s="88">
        <v>0</v>
      </c>
      <c r="N323" s="88">
        <v>0</v>
      </c>
      <c r="O323" s="59">
        <f t="shared" si="43"/>
        <v>0</v>
      </c>
      <c r="P323" s="59">
        <f>IF(O323="0","0",LOOKUP(O323,{0,33,40,50,60,70,80},{0,1,2,3,"3.5",4,5}))</f>
        <v>0</v>
      </c>
      <c r="Q323" s="88">
        <v>0</v>
      </c>
      <c r="R323" s="88">
        <v>0</v>
      </c>
      <c r="S323" s="59">
        <f t="shared" si="52"/>
        <v>0</v>
      </c>
      <c r="T323" s="59">
        <f>IF(S323="0","0",LOOKUP(S323,{0,33,40,50,60,70,80},{0,1,2,3,"3.5",4,5}))</f>
        <v>0</v>
      </c>
      <c r="U323" s="88">
        <v>0</v>
      </c>
      <c r="V323" s="88">
        <v>0</v>
      </c>
      <c r="W323" s="59">
        <f t="shared" si="53"/>
        <v>0</v>
      </c>
      <c r="X323" s="59">
        <f>IF(W323="0","0",LOOKUP(W323,{0,33,40,50,60,70,80},{0,1,2,3,"3.5",4,5}))</f>
        <v>0</v>
      </c>
      <c r="Y323" s="88">
        <v>0</v>
      </c>
      <c r="Z323" s="88">
        <v>0</v>
      </c>
      <c r="AA323" s="59">
        <f t="shared" si="46"/>
        <v>0</v>
      </c>
      <c r="AB323" s="59">
        <f>IF(AA323="0","0",LOOKUP(AA323,{0,25,30,37,45,52,60},{0,1,2,3,"3.5",4,5}))</f>
        <v>0</v>
      </c>
      <c r="AC323" s="82" t="s">
        <v>79</v>
      </c>
      <c r="AD323" s="82">
        <f>IF(ISBLANK(AB323)," ",IF(AB323="0","0",LOOKUP(AB323,{0,1,2,3,"3.5",4,5},{0,0,0,1,"1.5",2,3})))</f>
        <v>0</v>
      </c>
      <c r="AE323" s="77">
        <f t="shared" si="47"/>
        <v>0</v>
      </c>
      <c r="AF323" s="82" t="str">
        <f t="shared" si="48"/>
        <v>F</v>
      </c>
      <c r="AG323" s="85" t="str">
        <f t="shared" si="49"/>
        <v>Fail</v>
      </c>
      <c r="AH323" s="15"/>
      <c r="AI323" s="33" t="str">
        <f>IF(F323="0","0",LOOKUP(F323,{0,1,2,3,"3.5",4,5},{"F","D","C","B","A-","A","A+"}))</f>
        <v>F</v>
      </c>
      <c r="AJ323" s="33" t="str">
        <f>IF(H323="0","0",LOOKUP(H323,{0,1,2,3,"3.5",4,5},{"F","D","C","B","A-","A","A+"}))</f>
        <v>F</v>
      </c>
      <c r="AK323" s="33" t="str">
        <f>IF(L323="0","0",LOOKUP(L323,{0,1,2,3,"3.5",4,5},{"F","D","C","B","A-","A","A+"}))</f>
        <v>F</v>
      </c>
      <c r="AL323" s="33" t="str">
        <f>IF(P323="0","0",LOOKUP(P323,{0,1,2,3,"3.5",4,5},{"F","D","C","B","A-","A","A+"}))</f>
        <v>F</v>
      </c>
      <c r="AM323" s="33" t="str">
        <f>IF(T323="0","0",LOOKUP(T323,{0,1,2,3,"3.5",4,5},{"F","D","C","B","A-","A","A+"}))</f>
        <v>F</v>
      </c>
      <c r="AN323" s="33" t="str">
        <f>IF(X323="0","0",LOOKUP(X323,{0,1,2,3,"3.5",4,5},{"F","D","C","B","A-","A","A+"}))</f>
        <v>F</v>
      </c>
      <c r="AO323" s="33" t="str">
        <f>IF(AB323="0","0",LOOKUP(AB323,{0,1,2,3,"3.5",4,5},{"F","D","C","B","A-","A","A+"}))</f>
        <v>F</v>
      </c>
      <c r="AP323" s="55">
        <f t="shared" si="54"/>
        <v>0</v>
      </c>
    </row>
    <row r="324" spans="1:42" ht="20.25" customHeight="1" x14ac:dyDescent="0.2">
      <c r="A324" s="89"/>
      <c r="B324" s="89"/>
      <c r="C324" s="88">
        <v>0</v>
      </c>
      <c r="D324" s="88">
        <v>0</v>
      </c>
      <c r="E324" s="59">
        <f t="shared" si="50"/>
        <v>0</v>
      </c>
      <c r="F324" s="59">
        <f>IF(E324="0","0",LOOKUP(E324,{0,33,40,50,60,70,80},{0,1,2,3,"3.5",4,5}))</f>
        <v>0</v>
      </c>
      <c r="G324" s="59"/>
      <c r="H324" s="59">
        <f>IF(G324="0","0",LOOKUP(G324,{0,33,40,50,60,70,80},{0,1,2,3,"3.5",4,5}))</f>
        <v>0</v>
      </c>
      <c r="I324" s="88">
        <v>0</v>
      </c>
      <c r="J324" s="88">
        <v>0</v>
      </c>
      <c r="K324" s="59">
        <f t="shared" si="51"/>
        <v>0</v>
      </c>
      <c r="L324" s="59">
        <f>IF(K324="0","0",LOOKUP(K324,{0,25,30,37,45,52,60},{0,1,2,3,"3.5",4,5}))</f>
        <v>0</v>
      </c>
      <c r="M324" s="88">
        <v>0</v>
      </c>
      <c r="N324" s="88">
        <v>0</v>
      </c>
      <c r="O324" s="59">
        <f t="shared" si="43"/>
        <v>0</v>
      </c>
      <c r="P324" s="59">
        <f>IF(O324="0","0",LOOKUP(O324,{0,33,40,50,60,70,80},{0,1,2,3,"3.5",4,5}))</f>
        <v>0</v>
      </c>
      <c r="Q324" s="88">
        <v>0</v>
      </c>
      <c r="R324" s="88">
        <v>0</v>
      </c>
      <c r="S324" s="59">
        <f t="shared" si="52"/>
        <v>0</v>
      </c>
      <c r="T324" s="59">
        <f>IF(S324="0","0",LOOKUP(S324,{0,33,40,50,60,70,80},{0,1,2,3,"3.5",4,5}))</f>
        <v>0</v>
      </c>
      <c r="U324" s="88">
        <v>0</v>
      </c>
      <c r="V324" s="88">
        <v>0</v>
      </c>
      <c r="W324" s="59">
        <f t="shared" si="53"/>
        <v>0</v>
      </c>
      <c r="X324" s="59">
        <f>IF(W324="0","0",LOOKUP(W324,{0,33,40,50,60,70,80},{0,1,2,3,"3.5",4,5}))</f>
        <v>0</v>
      </c>
      <c r="Y324" s="88">
        <v>0</v>
      </c>
      <c r="Z324" s="88">
        <v>0</v>
      </c>
      <c r="AA324" s="59">
        <f t="shared" si="46"/>
        <v>0</v>
      </c>
      <c r="AB324" s="59">
        <f>IF(AA324="0","0",LOOKUP(AA324,{0,25,30,37,45,52,60},{0,1,2,3,"3.5",4,5}))</f>
        <v>0</v>
      </c>
      <c r="AC324" s="82" t="s">
        <v>79</v>
      </c>
      <c r="AD324" s="82">
        <f>IF(ISBLANK(AB324)," ",IF(AB324="0","0",LOOKUP(AB324,{0,1,2,3,"3.5",4,5},{0,0,0,1,"1.5",2,3})))</f>
        <v>0</v>
      </c>
      <c r="AE324" s="77">
        <f t="shared" si="47"/>
        <v>0</v>
      </c>
      <c r="AF324" s="82" t="str">
        <f t="shared" si="48"/>
        <v>F</v>
      </c>
      <c r="AG324" s="85" t="str">
        <f t="shared" si="49"/>
        <v>Fail</v>
      </c>
      <c r="AH324" s="15"/>
      <c r="AI324" s="33" t="str">
        <f>IF(F324="0","0",LOOKUP(F324,{0,1,2,3,"3.5",4,5},{"F","D","C","B","A-","A","A+"}))</f>
        <v>F</v>
      </c>
      <c r="AJ324" s="33" t="str">
        <f>IF(H324="0","0",LOOKUP(H324,{0,1,2,3,"3.5",4,5},{"F","D","C","B","A-","A","A+"}))</f>
        <v>F</v>
      </c>
      <c r="AK324" s="33" t="str">
        <f>IF(L324="0","0",LOOKUP(L324,{0,1,2,3,"3.5",4,5},{"F","D","C","B","A-","A","A+"}))</f>
        <v>F</v>
      </c>
      <c r="AL324" s="33" t="str">
        <f>IF(P324="0","0",LOOKUP(P324,{0,1,2,3,"3.5",4,5},{"F","D","C","B","A-","A","A+"}))</f>
        <v>F</v>
      </c>
      <c r="AM324" s="33" t="str">
        <f>IF(T324="0","0",LOOKUP(T324,{0,1,2,3,"3.5",4,5},{"F","D","C","B","A-","A","A+"}))</f>
        <v>F</v>
      </c>
      <c r="AN324" s="33" t="str">
        <f>IF(X324="0","0",LOOKUP(X324,{0,1,2,3,"3.5",4,5},{"F","D","C","B","A-","A","A+"}))</f>
        <v>F</v>
      </c>
      <c r="AO324" s="33" t="str">
        <f>IF(AB324="0","0",LOOKUP(AB324,{0,1,2,3,"3.5",4,5},{"F","D","C","B","A-","A","A+"}))</f>
        <v>F</v>
      </c>
      <c r="AP324" s="55">
        <f t="shared" si="54"/>
        <v>0</v>
      </c>
    </row>
    <row r="325" spans="1:42" ht="20.25" customHeight="1" x14ac:dyDescent="0.2">
      <c r="A325" s="89"/>
      <c r="B325" s="89"/>
      <c r="C325" s="88">
        <v>0</v>
      </c>
      <c r="D325" s="88">
        <v>0</v>
      </c>
      <c r="E325" s="59">
        <f t="shared" si="50"/>
        <v>0</v>
      </c>
      <c r="F325" s="59">
        <f>IF(E325="0","0",LOOKUP(E325,{0,33,40,50,60,70,80},{0,1,2,3,"3.5",4,5}))</f>
        <v>0</v>
      </c>
      <c r="G325" s="59"/>
      <c r="H325" s="59">
        <f>IF(G325="0","0",LOOKUP(G325,{0,33,40,50,60,70,80},{0,1,2,3,"3.5",4,5}))</f>
        <v>0</v>
      </c>
      <c r="I325" s="88">
        <v>0</v>
      </c>
      <c r="J325" s="88">
        <v>0</v>
      </c>
      <c r="K325" s="59">
        <f t="shared" si="51"/>
        <v>0</v>
      </c>
      <c r="L325" s="59">
        <f>IF(K325="0","0",LOOKUP(K325,{0,25,30,37,45,52,60},{0,1,2,3,"3.5",4,5}))</f>
        <v>0</v>
      </c>
      <c r="M325" s="88">
        <v>0</v>
      </c>
      <c r="N325" s="88">
        <v>0</v>
      </c>
      <c r="O325" s="59">
        <f t="shared" si="43"/>
        <v>0</v>
      </c>
      <c r="P325" s="59">
        <f>IF(O325="0","0",LOOKUP(O325,{0,33,40,50,60,70,80},{0,1,2,3,"3.5",4,5}))</f>
        <v>0</v>
      </c>
      <c r="Q325" s="88">
        <v>0</v>
      </c>
      <c r="R325" s="88">
        <v>0</v>
      </c>
      <c r="S325" s="59">
        <f t="shared" si="52"/>
        <v>0</v>
      </c>
      <c r="T325" s="59">
        <f>IF(S325="0","0",LOOKUP(S325,{0,33,40,50,60,70,80},{0,1,2,3,"3.5",4,5}))</f>
        <v>0</v>
      </c>
      <c r="U325" s="88">
        <v>0</v>
      </c>
      <c r="V325" s="88">
        <v>0</v>
      </c>
      <c r="W325" s="59">
        <f t="shared" si="53"/>
        <v>0</v>
      </c>
      <c r="X325" s="59">
        <f>IF(W325="0","0",LOOKUP(W325,{0,33,40,50,60,70,80},{0,1,2,3,"3.5",4,5}))</f>
        <v>0</v>
      </c>
      <c r="Y325" s="88">
        <v>0</v>
      </c>
      <c r="Z325" s="88">
        <v>0</v>
      </c>
      <c r="AA325" s="59">
        <f t="shared" si="46"/>
        <v>0</v>
      </c>
      <c r="AB325" s="59">
        <f>IF(AA325="0","0",LOOKUP(AA325,{0,25,30,37,45,52,60},{0,1,2,3,"3.5",4,5}))</f>
        <v>0</v>
      </c>
      <c r="AC325" s="82" t="s">
        <v>79</v>
      </c>
      <c r="AD325" s="82">
        <f>IF(ISBLANK(AB325)," ",IF(AB325="0","0",LOOKUP(AB325,{0,1,2,3,"3.5",4,5},{0,0,0,1,"1.5",2,3})))</f>
        <v>0</v>
      </c>
      <c r="AE325" s="77">
        <f t="shared" si="47"/>
        <v>0</v>
      </c>
      <c r="AF325" s="82" t="str">
        <f t="shared" si="48"/>
        <v>F</v>
      </c>
      <c r="AG325" s="85" t="str">
        <f t="shared" si="49"/>
        <v>Fail</v>
      </c>
      <c r="AH325" s="15"/>
      <c r="AI325" s="33" t="str">
        <f>IF(F325="0","0",LOOKUP(F325,{0,1,2,3,"3.5",4,5},{"F","D","C","B","A-","A","A+"}))</f>
        <v>F</v>
      </c>
      <c r="AJ325" s="33" t="str">
        <f>IF(H325="0","0",LOOKUP(H325,{0,1,2,3,"3.5",4,5},{"F","D","C","B","A-","A","A+"}))</f>
        <v>F</v>
      </c>
      <c r="AK325" s="33" t="str">
        <f>IF(L325="0","0",LOOKUP(L325,{0,1,2,3,"3.5",4,5},{"F","D","C","B","A-","A","A+"}))</f>
        <v>F</v>
      </c>
      <c r="AL325" s="33" t="str">
        <f>IF(P325="0","0",LOOKUP(P325,{0,1,2,3,"3.5",4,5},{"F","D","C","B","A-","A","A+"}))</f>
        <v>F</v>
      </c>
      <c r="AM325" s="33" t="str">
        <f>IF(T325="0","0",LOOKUP(T325,{0,1,2,3,"3.5",4,5},{"F","D","C","B","A-","A","A+"}))</f>
        <v>F</v>
      </c>
      <c r="AN325" s="33" t="str">
        <f>IF(X325="0","0",LOOKUP(X325,{0,1,2,3,"3.5",4,5},{"F","D","C","B","A-","A","A+"}))</f>
        <v>F</v>
      </c>
      <c r="AO325" s="33" t="str">
        <f>IF(AB325="0","0",LOOKUP(AB325,{0,1,2,3,"3.5",4,5},{"F","D","C","B","A-","A","A+"}))</f>
        <v>F</v>
      </c>
      <c r="AP325" s="55">
        <f t="shared" si="54"/>
        <v>0</v>
      </c>
    </row>
    <row r="326" spans="1:42" ht="20.25" customHeight="1" x14ac:dyDescent="0.2">
      <c r="A326" s="89"/>
      <c r="B326" s="89"/>
      <c r="C326" s="88">
        <v>0</v>
      </c>
      <c r="D326" s="88">
        <v>0</v>
      </c>
      <c r="E326" s="59">
        <f t="shared" si="50"/>
        <v>0</v>
      </c>
      <c r="F326" s="59">
        <f>IF(E326="0","0",LOOKUP(E326,{0,33,40,50,60,70,80},{0,1,2,3,"3.5",4,5}))</f>
        <v>0</v>
      </c>
      <c r="G326" s="59"/>
      <c r="H326" s="59">
        <f>IF(G326="0","0",LOOKUP(G326,{0,33,40,50,60,70,80},{0,1,2,3,"3.5",4,5}))</f>
        <v>0</v>
      </c>
      <c r="I326" s="88">
        <v>0</v>
      </c>
      <c r="J326" s="88">
        <v>0</v>
      </c>
      <c r="K326" s="59">
        <f t="shared" si="51"/>
        <v>0</v>
      </c>
      <c r="L326" s="59">
        <f>IF(K326="0","0",LOOKUP(K326,{0,25,30,37,45,52,60},{0,1,2,3,"3.5",4,5}))</f>
        <v>0</v>
      </c>
      <c r="M326" s="88">
        <v>0</v>
      </c>
      <c r="N326" s="88">
        <v>0</v>
      </c>
      <c r="O326" s="59">
        <f t="shared" ref="O326:O338" si="55">IF(OR((M326&lt;19),(N326&lt;9)),0,SUM(M326:N326))</f>
        <v>0</v>
      </c>
      <c r="P326" s="59">
        <f>IF(O326="0","0",LOOKUP(O326,{0,33,40,50,60,70,80},{0,1,2,3,"3.5",4,5}))</f>
        <v>0</v>
      </c>
      <c r="Q326" s="88">
        <v>0</v>
      </c>
      <c r="R326" s="88">
        <v>0</v>
      </c>
      <c r="S326" s="59">
        <f t="shared" si="52"/>
        <v>0</v>
      </c>
      <c r="T326" s="59">
        <f>IF(S326="0","0",LOOKUP(S326,{0,33,40,50,60,70,80},{0,1,2,3,"3.5",4,5}))</f>
        <v>0</v>
      </c>
      <c r="U326" s="88">
        <v>0</v>
      </c>
      <c r="V326" s="88">
        <v>0</v>
      </c>
      <c r="W326" s="59">
        <f t="shared" si="53"/>
        <v>0</v>
      </c>
      <c r="X326" s="59">
        <f>IF(W326="0","0",LOOKUP(W326,{0,33,40,50,60,70,80},{0,1,2,3,"3.5",4,5}))</f>
        <v>0</v>
      </c>
      <c r="Y326" s="88">
        <v>0</v>
      </c>
      <c r="Z326" s="88">
        <v>0</v>
      </c>
      <c r="AA326" s="59">
        <f t="shared" ref="AA326:AA338" si="56">IF(OR((Y326&lt;13),(Z326&lt;8)),0,SUM(Y326:Z326))</f>
        <v>0</v>
      </c>
      <c r="AB326" s="59">
        <f>IF(AA326="0","0",LOOKUP(AA326,{0,25,30,37,45,52,60},{0,1,2,3,"3.5",4,5}))</f>
        <v>0</v>
      </c>
      <c r="AC326" s="82" t="s">
        <v>79</v>
      </c>
      <c r="AD326" s="82">
        <f>IF(ISBLANK(AB326)," ",IF(AB326="0","0",LOOKUP(AB326,{0,1,2,3,"3.5",4,5},{0,0,0,1,"1.5",2,3})))</f>
        <v>0</v>
      </c>
      <c r="AE326" s="77">
        <f t="shared" ref="AE326:AE338" si="57">IF(OR((F326=0),(H326=0),(L326=0),(P326=0),(T326=0),(X326=0)),0,SUM(F326+H326+L326+P326+T326+X326+AD326)/6)</f>
        <v>0</v>
      </c>
      <c r="AF326" s="82" t="str">
        <f t="shared" ref="AF326:AF338" si="58">IF(AE326&gt;=5,"A+",IF(AE326&gt;=4,"A",IF(AE326&gt;=3.5,"A-",IF(AE326&gt;=3,"B",IF(AE326&gt;=2,"C",IF(AE326&gt;=1,"D","F"))))))</f>
        <v>F</v>
      </c>
      <c r="AG326" s="85" t="str">
        <f t="shared" ref="AG326:AG338" si="59">IF(AF326="A+","Excellent Result",IF(AF326="A","Very Good Result",IF(AF326="A-","Good Result",IF(AF326="B","Average Result",IF(AF326="C","Bellow Average Result",IF(AF326="D","Not So Good Result","Fail"))))))</f>
        <v>Fail</v>
      </c>
      <c r="AH326" s="15"/>
      <c r="AI326" s="33" t="str">
        <f>IF(F326="0","0",LOOKUP(F326,{0,1,2,3,"3.5",4,5},{"F","D","C","B","A-","A","A+"}))</f>
        <v>F</v>
      </c>
      <c r="AJ326" s="33" t="str">
        <f>IF(H326="0","0",LOOKUP(H326,{0,1,2,3,"3.5",4,5},{"F","D","C","B","A-","A","A+"}))</f>
        <v>F</v>
      </c>
      <c r="AK326" s="33" t="str">
        <f>IF(L326="0","0",LOOKUP(L326,{0,1,2,3,"3.5",4,5},{"F","D","C","B","A-","A","A+"}))</f>
        <v>F</v>
      </c>
      <c r="AL326" s="33" t="str">
        <f>IF(P326="0","0",LOOKUP(P326,{0,1,2,3,"3.5",4,5},{"F","D","C","B","A-","A","A+"}))</f>
        <v>F</v>
      </c>
      <c r="AM326" s="33" t="str">
        <f>IF(T326="0","0",LOOKUP(T326,{0,1,2,3,"3.5",4,5},{"F","D","C","B","A-","A","A+"}))</f>
        <v>F</v>
      </c>
      <c r="AN326" s="33" t="str">
        <f>IF(X326="0","0",LOOKUP(X326,{0,1,2,3,"3.5",4,5},{"F","D","C","B","A-","A","A+"}))</f>
        <v>F</v>
      </c>
      <c r="AO326" s="33" t="str">
        <f>IF(AB326="0","0",LOOKUP(AB326,{0,1,2,3,"3.5",4,5},{"F","D","C","B","A-","A","A+"}))</f>
        <v>F</v>
      </c>
      <c r="AP326" s="55">
        <f t="shared" si="54"/>
        <v>0</v>
      </c>
    </row>
    <row r="327" spans="1:42" ht="20.25" customHeight="1" x14ac:dyDescent="0.2">
      <c r="A327" s="89"/>
      <c r="B327" s="89"/>
      <c r="C327" s="88">
        <v>0</v>
      </c>
      <c r="D327" s="88">
        <v>0</v>
      </c>
      <c r="E327" s="59">
        <f t="shared" si="50"/>
        <v>0</v>
      </c>
      <c r="F327" s="59">
        <f>IF(E327="0","0",LOOKUP(E327,{0,33,40,50,60,70,80},{0,1,2,3,"3.5",4,5}))</f>
        <v>0</v>
      </c>
      <c r="G327" s="59"/>
      <c r="H327" s="59">
        <f>IF(G327="0","0",LOOKUP(G327,{0,33,40,50,60,70,80},{0,1,2,3,"3.5",4,5}))</f>
        <v>0</v>
      </c>
      <c r="I327" s="88">
        <v>0</v>
      </c>
      <c r="J327" s="88">
        <v>0</v>
      </c>
      <c r="K327" s="59">
        <f t="shared" si="51"/>
        <v>0</v>
      </c>
      <c r="L327" s="59">
        <f>IF(K327="0","0",LOOKUP(K327,{0,25,30,37,45,52,60},{0,1,2,3,"3.5",4,5}))</f>
        <v>0</v>
      </c>
      <c r="M327" s="88">
        <v>0</v>
      </c>
      <c r="N327" s="88">
        <v>0</v>
      </c>
      <c r="O327" s="59">
        <f t="shared" si="55"/>
        <v>0</v>
      </c>
      <c r="P327" s="59">
        <f>IF(O327="0","0",LOOKUP(O327,{0,33,40,50,60,70,80},{0,1,2,3,"3.5",4,5}))</f>
        <v>0</v>
      </c>
      <c r="Q327" s="88">
        <v>0</v>
      </c>
      <c r="R327" s="88">
        <v>0</v>
      </c>
      <c r="S327" s="59">
        <f t="shared" si="52"/>
        <v>0</v>
      </c>
      <c r="T327" s="59">
        <f>IF(S327="0","0",LOOKUP(S327,{0,33,40,50,60,70,80},{0,1,2,3,"3.5",4,5}))</f>
        <v>0</v>
      </c>
      <c r="U327" s="88">
        <v>0</v>
      </c>
      <c r="V327" s="88">
        <v>0</v>
      </c>
      <c r="W327" s="59">
        <f t="shared" si="53"/>
        <v>0</v>
      </c>
      <c r="X327" s="59">
        <f>IF(W327="0","0",LOOKUP(W327,{0,33,40,50,60,70,80},{0,1,2,3,"3.5",4,5}))</f>
        <v>0</v>
      </c>
      <c r="Y327" s="88">
        <v>0</v>
      </c>
      <c r="Z327" s="88">
        <v>0</v>
      </c>
      <c r="AA327" s="59">
        <f t="shared" si="56"/>
        <v>0</v>
      </c>
      <c r="AB327" s="59">
        <f>IF(AA327="0","0",LOOKUP(AA327,{0,25,30,37,45,52,60},{0,1,2,3,"3.5",4,5}))</f>
        <v>0</v>
      </c>
      <c r="AC327" s="82" t="s">
        <v>79</v>
      </c>
      <c r="AD327" s="82">
        <f>IF(ISBLANK(AB327)," ",IF(AB327="0","0",LOOKUP(AB327,{0,1,2,3,"3.5",4,5},{0,0,0,1,"1.5",2,3})))</f>
        <v>0</v>
      </c>
      <c r="AE327" s="77">
        <f t="shared" si="57"/>
        <v>0</v>
      </c>
      <c r="AF327" s="82" t="str">
        <f t="shared" si="58"/>
        <v>F</v>
      </c>
      <c r="AG327" s="85" t="str">
        <f t="shared" si="59"/>
        <v>Fail</v>
      </c>
      <c r="AH327" s="15"/>
      <c r="AI327" s="33" t="str">
        <f>IF(F327="0","0",LOOKUP(F327,{0,1,2,3,"3.5",4,5},{"F","D","C","B","A-","A","A+"}))</f>
        <v>F</v>
      </c>
      <c r="AJ327" s="33" t="str">
        <f>IF(H327="0","0",LOOKUP(H327,{0,1,2,3,"3.5",4,5},{"F","D","C","B","A-","A","A+"}))</f>
        <v>F</v>
      </c>
      <c r="AK327" s="33" t="str">
        <f>IF(L327="0","0",LOOKUP(L327,{0,1,2,3,"3.5",4,5},{"F","D","C","B","A-","A","A+"}))</f>
        <v>F</v>
      </c>
      <c r="AL327" s="33" t="str">
        <f>IF(P327="0","0",LOOKUP(P327,{0,1,2,3,"3.5",4,5},{"F","D","C","B","A-","A","A+"}))</f>
        <v>F</v>
      </c>
      <c r="AM327" s="33" t="str">
        <f>IF(T327="0","0",LOOKUP(T327,{0,1,2,3,"3.5",4,5},{"F","D","C","B","A-","A","A+"}))</f>
        <v>F</v>
      </c>
      <c r="AN327" s="33" t="str">
        <f>IF(X327="0","0",LOOKUP(X327,{0,1,2,3,"3.5",4,5},{"F","D","C","B","A-","A","A+"}))</f>
        <v>F</v>
      </c>
      <c r="AO327" s="33" t="str">
        <f>IF(AB327="0","0",LOOKUP(AB327,{0,1,2,3,"3.5",4,5},{"F","D","C","B","A-","A","A+"}))</f>
        <v>F</v>
      </c>
      <c r="AP327" s="55">
        <f t="shared" si="54"/>
        <v>0</v>
      </c>
    </row>
    <row r="328" spans="1:42" ht="20.25" customHeight="1" x14ac:dyDescent="0.2">
      <c r="A328" s="89"/>
      <c r="B328" s="89"/>
      <c r="C328" s="88">
        <v>0</v>
      </c>
      <c r="D328" s="88">
        <v>0</v>
      </c>
      <c r="E328" s="59">
        <f t="shared" si="50"/>
        <v>0</v>
      </c>
      <c r="F328" s="59">
        <f>IF(E328="0","0",LOOKUP(E328,{0,33,40,50,60,70,80},{0,1,2,3,"3.5",4,5}))</f>
        <v>0</v>
      </c>
      <c r="G328" s="59"/>
      <c r="H328" s="59">
        <f>IF(G328="0","0",LOOKUP(G328,{0,33,40,50,60,70,80},{0,1,2,3,"3.5",4,5}))</f>
        <v>0</v>
      </c>
      <c r="I328" s="88">
        <v>0</v>
      </c>
      <c r="J328" s="88">
        <v>0</v>
      </c>
      <c r="K328" s="59">
        <f t="shared" si="51"/>
        <v>0</v>
      </c>
      <c r="L328" s="59">
        <f>IF(K328="0","0",LOOKUP(K328,{0,25,30,37,45,52,60},{0,1,2,3,"3.5",4,5}))</f>
        <v>0</v>
      </c>
      <c r="M328" s="88">
        <v>0</v>
      </c>
      <c r="N328" s="88">
        <v>0</v>
      </c>
      <c r="O328" s="59">
        <f t="shared" si="55"/>
        <v>0</v>
      </c>
      <c r="P328" s="59">
        <f>IF(O328="0","0",LOOKUP(O328,{0,33,40,50,60,70,80},{0,1,2,3,"3.5",4,5}))</f>
        <v>0</v>
      </c>
      <c r="Q328" s="88">
        <v>0</v>
      </c>
      <c r="R328" s="88">
        <v>0</v>
      </c>
      <c r="S328" s="59">
        <f t="shared" si="52"/>
        <v>0</v>
      </c>
      <c r="T328" s="59">
        <f>IF(S328="0","0",LOOKUP(S328,{0,33,40,50,60,70,80},{0,1,2,3,"3.5",4,5}))</f>
        <v>0</v>
      </c>
      <c r="U328" s="88">
        <v>0</v>
      </c>
      <c r="V328" s="88">
        <v>0</v>
      </c>
      <c r="W328" s="59">
        <f t="shared" si="53"/>
        <v>0</v>
      </c>
      <c r="X328" s="59">
        <f>IF(W328="0","0",LOOKUP(W328,{0,33,40,50,60,70,80},{0,1,2,3,"3.5",4,5}))</f>
        <v>0</v>
      </c>
      <c r="Y328" s="88">
        <v>0</v>
      </c>
      <c r="Z328" s="88">
        <v>0</v>
      </c>
      <c r="AA328" s="59">
        <f t="shared" si="56"/>
        <v>0</v>
      </c>
      <c r="AB328" s="59">
        <f>IF(AA328="0","0",LOOKUP(AA328,{0,25,30,37,45,52,60},{0,1,2,3,"3.5",4,5}))</f>
        <v>0</v>
      </c>
      <c r="AC328" s="82" t="s">
        <v>79</v>
      </c>
      <c r="AD328" s="82">
        <f>IF(ISBLANK(AB328)," ",IF(AB328="0","0",LOOKUP(AB328,{0,1,2,3,"3.5",4,5},{0,0,0,1,"1.5",2,3})))</f>
        <v>0</v>
      </c>
      <c r="AE328" s="77">
        <f t="shared" si="57"/>
        <v>0</v>
      </c>
      <c r="AF328" s="82" t="str">
        <f t="shared" si="58"/>
        <v>F</v>
      </c>
      <c r="AG328" s="85" t="str">
        <f t="shared" si="59"/>
        <v>Fail</v>
      </c>
      <c r="AH328" s="15"/>
      <c r="AI328" s="33" t="str">
        <f>IF(F328="0","0",LOOKUP(F328,{0,1,2,3,"3.5",4,5},{"F","D","C","B","A-","A","A+"}))</f>
        <v>F</v>
      </c>
      <c r="AJ328" s="33" t="str">
        <f>IF(H328="0","0",LOOKUP(H328,{0,1,2,3,"3.5",4,5},{"F","D","C","B","A-","A","A+"}))</f>
        <v>F</v>
      </c>
      <c r="AK328" s="33" t="str">
        <f>IF(L328="0","0",LOOKUP(L328,{0,1,2,3,"3.5",4,5},{"F","D","C","B","A-","A","A+"}))</f>
        <v>F</v>
      </c>
      <c r="AL328" s="33" t="str">
        <f>IF(P328="0","0",LOOKUP(P328,{0,1,2,3,"3.5",4,5},{"F","D","C","B","A-","A","A+"}))</f>
        <v>F</v>
      </c>
      <c r="AM328" s="33" t="str">
        <f>IF(T328="0","0",LOOKUP(T328,{0,1,2,3,"3.5",4,5},{"F","D","C","B","A-","A","A+"}))</f>
        <v>F</v>
      </c>
      <c r="AN328" s="33" t="str">
        <f>IF(X328="0","0",LOOKUP(X328,{0,1,2,3,"3.5",4,5},{"F","D","C","B","A-","A","A+"}))</f>
        <v>F</v>
      </c>
      <c r="AO328" s="33" t="str">
        <f>IF(AB328="0","0",LOOKUP(AB328,{0,1,2,3,"3.5",4,5},{"F","D","C","B","A-","A","A+"}))</f>
        <v>F</v>
      </c>
      <c r="AP328" s="55">
        <f t="shared" si="54"/>
        <v>0</v>
      </c>
    </row>
    <row r="329" spans="1:42" ht="20.25" customHeight="1" x14ac:dyDescent="0.2">
      <c r="A329" s="89"/>
      <c r="B329" s="89"/>
      <c r="C329" s="88">
        <v>0</v>
      </c>
      <c r="D329" s="88">
        <v>0</v>
      </c>
      <c r="E329" s="59">
        <f t="shared" si="50"/>
        <v>0</v>
      </c>
      <c r="F329" s="59">
        <f>IF(E329="0","0",LOOKUP(E329,{0,33,40,50,60,70,80},{0,1,2,3,"3.5",4,5}))</f>
        <v>0</v>
      </c>
      <c r="G329" s="59"/>
      <c r="H329" s="59">
        <f>IF(G329="0","0",LOOKUP(G329,{0,33,40,50,60,70,80},{0,1,2,3,"3.5",4,5}))</f>
        <v>0</v>
      </c>
      <c r="I329" s="88">
        <v>0</v>
      </c>
      <c r="J329" s="88">
        <v>0</v>
      </c>
      <c r="K329" s="59">
        <f t="shared" si="51"/>
        <v>0</v>
      </c>
      <c r="L329" s="59">
        <f>IF(K329="0","0",LOOKUP(K329,{0,25,30,37,45,52,60},{0,1,2,3,"3.5",4,5}))</f>
        <v>0</v>
      </c>
      <c r="M329" s="88">
        <v>0</v>
      </c>
      <c r="N329" s="88">
        <v>0</v>
      </c>
      <c r="O329" s="59">
        <f t="shared" si="55"/>
        <v>0</v>
      </c>
      <c r="P329" s="59">
        <f>IF(O329="0","0",LOOKUP(O329,{0,33,40,50,60,70,80},{0,1,2,3,"3.5",4,5}))</f>
        <v>0</v>
      </c>
      <c r="Q329" s="88">
        <v>0</v>
      </c>
      <c r="R329" s="88">
        <v>0</v>
      </c>
      <c r="S329" s="59">
        <f t="shared" si="52"/>
        <v>0</v>
      </c>
      <c r="T329" s="59">
        <f>IF(S329="0","0",LOOKUP(S329,{0,33,40,50,60,70,80},{0,1,2,3,"3.5",4,5}))</f>
        <v>0</v>
      </c>
      <c r="U329" s="88">
        <v>0</v>
      </c>
      <c r="V329" s="88">
        <v>0</v>
      </c>
      <c r="W329" s="59">
        <f t="shared" si="53"/>
        <v>0</v>
      </c>
      <c r="X329" s="59">
        <f>IF(W329="0","0",LOOKUP(W329,{0,33,40,50,60,70,80},{0,1,2,3,"3.5",4,5}))</f>
        <v>0</v>
      </c>
      <c r="Y329" s="88">
        <v>0</v>
      </c>
      <c r="Z329" s="88">
        <v>0</v>
      </c>
      <c r="AA329" s="59">
        <f t="shared" si="56"/>
        <v>0</v>
      </c>
      <c r="AB329" s="59">
        <f>IF(AA329="0","0",LOOKUP(AA329,{0,25,30,37,45,52,60},{0,1,2,3,"3.5",4,5}))</f>
        <v>0</v>
      </c>
      <c r="AC329" s="82" t="s">
        <v>79</v>
      </c>
      <c r="AD329" s="82">
        <f>IF(ISBLANK(AB329)," ",IF(AB329="0","0",LOOKUP(AB329,{0,1,2,3,"3.5",4,5},{0,0,0,1,"1.5",2,3})))</f>
        <v>0</v>
      </c>
      <c r="AE329" s="77">
        <f t="shared" si="57"/>
        <v>0</v>
      </c>
      <c r="AF329" s="82" t="str">
        <f t="shared" si="58"/>
        <v>F</v>
      </c>
      <c r="AG329" s="85" t="str">
        <f t="shared" si="59"/>
        <v>Fail</v>
      </c>
      <c r="AH329" s="15"/>
      <c r="AI329" s="33" t="str">
        <f>IF(F329="0","0",LOOKUP(F329,{0,1,2,3,"3.5",4,5},{"F","D","C","B","A-","A","A+"}))</f>
        <v>F</v>
      </c>
      <c r="AJ329" s="33" t="str">
        <f>IF(H329="0","0",LOOKUP(H329,{0,1,2,3,"3.5",4,5},{"F","D","C","B","A-","A","A+"}))</f>
        <v>F</v>
      </c>
      <c r="AK329" s="33" t="str">
        <f>IF(L329="0","0",LOOKUP(L329,{0,1,2,3,"3.5",4,5},{"F","D","C","B","A-","A","A+"}))</f>
        <v>F</v>
      </c>
      <c r="AL329" s="33" t="str">
        <f>IF(P329="0","0",LOOKUP(P329,{0,1,2,3,"3.5",4,5},{"F","D","C","B","A-","A","A+"}))</f>
        <v>F</v>
      </c>
      <c r="AM329" s="33" t="str">
        <f>IF(T329="0","0",LOOKUP(T329,{0,1,2,3,"3.5",4,5},{"F","D","C","B","A-","A","A+"}))</f>
        <v>F</v>
      </c>
      <c r="AN329" s="33" t="str">
        <f>IF(X329="0","0",LOOKUP(X329,{0,1,2,3,"3.5",4,5},{"F","D","C","B","A-","A","A+"}))</f>
        <v>F</v>
      </c>
      <c r="AO329" s="33" t="str">
        <f>IF(AB329="0","0",LOOKUP(AB329,{0,1,2,3,"3.5",4,5},{"F","D","C","B","A-","A","A+"}))</f>
        <v>F</v>
      </c>
      <c r="AP329" s="55">
        <f t="shared" si="54"/>
        <v>0</v>
      </c>
    </row>
    <row r="330" spans="1:42" ht="20.25" customHeight="1" x14ac:dyDescent="0.2">
      <c r="A330" s="89"/>
      <c r="B330" s="89"/>
      <c r="C330" s="88">
        <v>0</v>
      </c>
      <c r="D330" s="88">
        <v>0</v>
      </c>
      <c r="E330" s="59">
        <f t="shared" si="50"/>
        <v>0</v>
      </c>
      <c r="F330" s="59">
        <f>IF(E330="0","0",LOOKUP(E330,{0,33,40,50,60,70,80},{0,1,2,3,"3.5",4,5}))</f>
        <v>0</v>
      </c>
      <c r="G330" s="59"/>
      <c r="H330" s="59">
        <f>IF(G330="0","0",LOOKUP(G330,{0,33,40,50,60,70,80},{0,1,2,3,"3.5",4,5}))</f>
        <v>0</v>
      </c>
      <c r="I330" s="88">
        <v>0</v>
      </c>
      <c r="J330" s="88">
        <v>0</v>
      </c>
      <c r="K330" s="59">
        <f t="shared" si="51"/>
        <v>0</v>
      </c>
      <c r="L330" s="59">
        <f>IF(K330="0","0",LOOKUP(K330,{0,25,30,37,45,52,60},{0,1,2,3,"3.5",4,5}))</f>
        <v>0</v>
      </c>
      <c r="M330" s="88">
        <v>0</v>
      </c>
      <c r="N330" s="88">
        <v>0</v>
      </c>
      <c r="O330" s="59">
        <f t="shared" si="55"/>
        <v>0</v>
      </c>
      <c r="P330" s="59">
        <f>IF(O330="0","0",LOOKUP(O330,{0,33,40,50,60,70,80},{0,1,2,3,"3.5",4,5}))</f>
        <v>0</v>
      </c>
      <c r="Q330" s="88">
        <v>0</v>
      </c>
      <c r="R330" s="88">
        <v>0</v>
      </c>
      <c r="S330" s="59">
        <f t="shared" si="52"/>
        <v>0</v>
      </c>
      <c r="T330" s="59">
        <f>IF(S330="0","0",LOOKUP(S330,{0,33,40,50,60,70,80},{0,1,2,3,"3.5",4,5}))</f>
        <v>0</v>
      </c>
      <c r="U330" s="88">
        <v>0</v>
      </c>
      <c r="V330" s="88">
        <v>0</v>
      </c>
      <c r="W330" s="59">
        <f t="shared" si="53"/>
        <v>0</v>
      </c>
      <c r="X330" s="59">
        <f>IF(W330="0","0",LOOKUP(W330,{0,33,40,50,60,70,80},{0,1,2,3,"3.5",4,5}))</f>
        <v>0</v>
      </c>
      <c r="Y330" s="88">
        <v>0</v>
      </c>
      <c r="Z330" s="88">
        <v>0</v>
      </c>
      <c r="AA330" s="59">
        <f t="shared" si="56"/>
        <v>0</v>
      </c>
      <c r="AB330" s="59">
        <f>IF(AA330="0","0",LOOKUP(AA330,{0,25,30,37,45,52,60},{0,1,2,3,"3.5",4,5}))</f>
        <v>0</v>
      </c>
      <c r="AC330" s="82" t="s">
        <v>79</v>
      </c>
      <c r="AD330" s="82">
        <f>IF(ISBLANK(AB330)," ",IF(AB330="0","0",LOOKUP(AB330,{0,1,2,3,"3.5",4,5},{0,0,0,1,"1.5",2,3})))</f>
        <v>0</v>
      </c>
      <c r="AE330" s="77">
        <f t="shared" si="57"/>
        <v>0</v>
      </c>
      <c r="AF330" s="82" t="str">
        <f t="shared" si="58"/>
        <v>F</v>
      </c>
      <c r="AG330" s="85" t="str">
        <f t="shared" si="59"/>
        <v>Fail</v>
      </c>
      <c r="AH330" s="15"/>
      <c r="AI330" s="33" t="str">
        <f>IF(F330="0","0",LOOKUP(F330,{0,1,2,3,"3.5",4,5},{"F","D","C","B","A-","A","A+"}))</f>
        <v>F</v>
      </c>
      <c r="AJ330" s="33" t="str">
        <f>IF(H330="0","0",LOOKUP(H330,{0,1,2,3,"3.5",4,5},{"F","D","C","B","A-","A","A+"}))</f>
        <v>F</v>
      </c>
      <c r="AK330" s="33" t="str">
        <f>IF(L330="0","0",LOOKUP(L330,{0,1,2,3,"3.5",4,5},{"F","D","C","B","A-","A","A+"}))</f>
        <v>F</v>
      </c>
      <c r="AL330" s="33" t="str">
        <f>IF(P330="0","0",LOOKUP(P330,{0,1,2,3,"3.5",4,5},{"F","D","C","B","A-","A","A+"}))</f>
        <v>F</v>
      </c>
      <c r="AM330" s="33" t="str">
        <f>IF(T330="0","0",LOOKUP(T330,{0,1,2,3,"3.5",4,5},{"F","D","C","B","A-","A","A+"}))</f>
        <v>F</v>
      </c>
      <c r="AN330" s="33" t="str">
        <f>IF(X330="0","0",LOOKUP(X330,{0,1,2,3,"3.5",4,5},{"F","D","C","B","A-","A","A+"}))</f>
        <v>F</v>
      </c>
      <c r="AO330" s="33" t="str">
        <f>IF(AB330="0","0",LOOKUP(AB330,{0,1,2,3,"3.5",4,5},{"F","D","C","B","A-","A","A+"}))</f>
        <v>F</v>
      </c>
      <c r="AP330" s="55">
        <f t="shared" si="54"/>
        <v>0</v>
      </c>
    </row>
    <row r="331" spans="1:42" ht="20.25" customHeight="1" x14ac:dyDescent="0.2">
      <c r="A331" s="89"/>
      <c r="B331" s="89"/>
      <c r="C331" s="88">
        <v>0</v>
      </c>
      <c r="D331" s="88">
        <v>0</v>
      </c>
      <c r="E331" s="59">
        <f t="shared" si="50"/>
        <v>0</v>
      </c>
      <c r="F331" s="59">
        <f>IF(E331="0","0",LOOKUP(E331,{0,33,40,50,60,70,80},{0,1,2,3,"3.5",4,5}))</f>
        <v>0</v>
      </c>
      <c r="G331" s="59"/>
      <c r="H331" s="59">
        <f>IF(G331="0","0",LOOKUP(G331,{0,33,40,50,60,70,80},{0,1,2,3,"3.5",4,5}))</f>
        <v>0</v>
      </c>
      <c r="I331" s="88">
        <v>0</v>
      </c>
      <c r="J331" s="88">
        <v>0</v>
      </c>
      <c r="K331" s="59">
        <f t="shared" si="51"/>
        <v>0</v>
      </c>
      <c r="L331" s="59">
        <f>IF(K331="0","0",LOOKUP(K331,{0,25,30,37,45,52,60},{0,1,2,3,"3.5",4,5}))</f>
        <v>0</v>
      </c>
      <c r="M331" s="88">
        <v>0</v>
      </c>
      <c r="N331" s="88">
        <v>0</v>
      </c>
      <c r="O331" s="59">
        <f t="shared" si="55"/>
        <v>0</v>
      </c>
      <c r="P331" s="59">
        <f>IF(O331="0","0",LOOKUP(O331,{0,33,40,50,60,70,80},{0,1,2,3,"3.5",4,5}))</f>
        <v>0</v>
      </c>
      <c r="Q331" s="88">
        <v>0</v>
      </c>
      <c r="R331" s="88">
        <v>0</v>
      </c>
      <c r="S331" s="59">
        <f t="shared" si="52"/>
        <v>0</v>
      </c>
      <c r="T331" s="59">
        <f>IF(S331="0","0",LOOKUP(S331,{0,33,40,50,60,70,80},{0,1,2,3,"3.5",4,5}))</f>
        <v>0</v>
      </c>
      <c r="U331" s="88">
        <v>0</v>
      </c>
      <c r="V331" s="88">
        <v>0</v>
      </c>
      <c r="W331" s="59">
        <f t="shared" si="53"/>
        <v>0</v>
      </c>
      <c r="X331" s="59">
        <f>IF(W331="0","0",LOOKUP(W331,{0,33,40,50,60,70,80},{0,1,2,3,"3.5",4,5}))</f>
        <v>0</v>
      </c>
      <c r="Y331" s="88">
        <v>0</v>
      </c>
      <c r="Z331" s="88">
        <v>0</v>
      </c>
      <c r="AA331" s="59">
        <f t="shared" si="56"/>
        <v>0</v>
      </c>
      <c r="AB331" s="59">
        <f>IF(AA331="0","0",LOOKUP(AA331,{0,25,30,37,45,52,60},{0,1,2,3,"3.5",4,5}))</f>
        <v>0</v>
      </c>
      <c r="AC331" s="82" t="s">
        <v>79</v>
      </c>
      <c r="AD331" s="82">
        <f>IF(ISBLANK(AB331)," ",IF(AB331="0","0",LOOKUP(AB331,{0,1,2,3,"3.5",4,5},{0,0,0,1,"1.5",2,3})))</f>
        <v>0</v>
      </c>
      <c r="AE331" s="77">
        <f t="shared" si="57"/>
        <v>0</v>
      </c>
      <c r="AF331" s="82" t="str">
        <f t="shared" si="58"/>
        <v>F</v>
      </c>
      <c r="AG331" s="85" t="str">
        <f t="shared" si="59"/>
        <v>Fail</v>
      </c>
      <c r="AH331" s="15"/>
      <c r="AI331" s="33" t="str">
        <f>IF(F331="0","0",LOOKUP(F331,{0,1,2,3,"3.5",4,5},{"F","D","C","B","A-","A","A+"}))</f>
        <v>F</v>
      </c>
      <c r="AJ331" s="33" t="str">
        <f>IF(H331="0","0",LOOKUP(H331,{0,1,2,3,"3.5",4,5},{"F","D","C","B","A-","A","A+"}))</f>
        <v>F</v>
      </c>
      <c r="AK331" s="33" t="str">
        <f>IF(L331="0","0",LOOKUP(L331,{0,1,2,3,"3.5",4,5},{"F","D","C","B","A-","A","A+"}))</f>
        <v>F</v>
      </c>
      <c r="AL331" s="33" t="str">
        <f>IF(P331="0","0",LOOKUP(P331,{0,1,2,3,"3.5",4,5},{"F","D","C","B","A-","A","A+"}))</f>
        <v>F</v>
      </c>
      <c r="AM331" s="33" t="str">
        <f>IF(T331="0","0",LOOKUP(T331,{0,1,2,3,"3.5",4,5},{"F","D","C","B","A-","A","A+"}))</f>
        <v>F</v>
      </c>
      <c r="AN331" s="33" t="str">
        <f>IF(X331="0","0",LOOKUP(X331,{0,1,2,3,"3.5",4,5},{"F","D","C","B","A-","A","A+"}))</f>
        <v>F</v>
      </c>
      <c r="AO331" s="33" t="str">
        <f>IF(AB331="0","0",LOOKUP(AB331,{0,1,2,3,"3.5",4,5},{"F","D","C","B","A-","A","A+"}))</f>
        <v>F</v>
      </c>
      <c r="AP331" s="55">
        <f t="shared" si="54"/>
        <v>0</v>
      </c>
    </row>
    <row r="332" spans="1:42" ht="20.25" customHeight="1" x14ac:dyDescent="0.2">
      <c r="A332" s="89"/>
      <c r="B332" s="89"/>
      <c r="C332" s="88">
        <v>0</v>
      </c>
      <c r="D332" s="88">
        <v>0</v>
      </c>
      <c r="E332" s="59">
        <f t="shared" si="50"/>
        <v>0</v>
      </c>
      <c r="F332" s="59">
        <f>IF(E332="0","0",LOOKUP(E332,{0,33,40,50,60,70,80},{0,1,2,3,"3.5",4,5}))</f>
        <v>0</v>
      </c>
      <c r="G332" s="59"/>
      <c r="H332" s="59">
        <f>IF(G332="0","0",LOOKUP(G332,{0,33,40,50,60,70,80},{0,1,2,3,"3.5",4,5}))</f>
        <v>0</v>
      </c>
      <c r="I332" s="88">
        <v>0</v>
      </c>
      <c r="J332" s="88">
        <v>0</v>
      </c>
      <c r="K332" s="59">
        <f t="shared" si="51"/>
        <v>0</v>
      </c>
      <c r="L332" s="59">
        <f>IF(K332="0","0",LOOKUP(K332,{0,25,30,37,45,52,60},{0,1,2,3,"3.5",4,5}))</f>
        <v>0</v>
      </c>
      <c r="M332" s="88">
        <v>0</v>
      </c>
      <c r="N332" s="88">
        <v>0</v>
      </c>
      <c r="O332" s="59">
        <f t="shared" si="55"/>
        <v>0</v>
      </c>
      <c r="P332" s="59">
        <f>IF(O332="0","0",LOOKUP(O332,{0,33,40,50,60,70,80},{0,1,2,3,"3.5",4,5}))</f>
        <v>0</v>
      </c>
      <c r="Q332" s="88">
        <v>0</v>
      </c>
      <c r="R332" s="88">
        <v>0</v>
      </c>
      <c r="S332" s="59">
        <f t="shared" si="52"/>
        <v>0</v>
      </c>
      <c r="T332" s="59">
        <f>IF(S332="0","0",LOOKUP(S332,{0,33,40,50,60,70,80},{0,1,2,3,"3.5",4,5}))</f>
        <v>0</v>
      </c>
      <c r="U332" s="88">
        <v>0</v>
      </c>
      <c r="V332" s="88">
        <v>0</v>
      </c>
      <c r="W332" s="59">
        <f t="shared" si="53"/>
        <v>0</v>
      </c>
      <c r="X332" s="59">
        <f>IF(W332="0","0",LOOKUP(W332,{0,33,40,50,60,70,80},{0,1,2,3,"3.5",4,5}))</f>
        <v>0</v>
      </c>
      <c r="Y332" s="88">
        <v>0</v>
      </c>
      <c r="Z332" s="88">
        <v>0</v>
      </c>
      <c r="AA332" s="59">
        <f t="shared" si="56"/>
        <v>0</v>
      </c>
      <c r="AB332" s="59">
        <f>IF(AA332="0","0",LOOKUP(AA332,{0,25,30,37,45,52,60},{0,1,2,3,"3.5",4,5}))</f>
        <v>0</v>
      </c>
      <c r="AC332" s="82" t="s">
        <v>79</v>
      </c>
      <c r="AD332" s="82">
        <f>IF(ISBLANK(AB332)," ",IF(AB332="0","0",LOOKUP(AB332,{0,1,2,3,"3.5",4,5},{0,0,0,1,"1.5",2,3})))</f>
        <v>0</v>
      </c>
      <c r="AE332" s="77">
        <f t="shared" si="57"/>
        <v>0</v>
      </c>
      <c r="AF332" s="82" t="str">
        <f t="shared" si="58"/>
        <v>F</v>
      </c>
      <c r="AG332" s="85" t="str">
        <f t="shared" si="59"/>
        <v>Fail</v>
      </c>
      <c r="AH332" s="15"/>
      <c r="AI332" s="33" t="str">
        <f>IF(F332="0","0",LOOKUP(F332,{0,1,2,3,"3.5",4,5},{"F","D","C","B","A-","A","A+"}))</f>
        <v>F</v>
      </c>
      <c r="AJ332" s="33" t="str">
        <f>IF(H332="0","0",LOOKUP(H332,{0,1,2,3,"3.5",4,5},{"F","D","C","B","A-","A","A+"}))</f>
        <v>F</v>
      </c>
      <c r="AK332" s="33" t="str">
        <f>IF(L332="0","0",LOOKUP(L332,{0,1,2,3,"3.5",4,5},{"F","D","C","B","A-","A","A+"}))</f>
        <v>F</v>
      </c>
      <c r="AL332" s="33" t="str">
        <f>IF(P332="0","0",LOOKUP(P332,{0,1,2,3,"3.5",4,5},{"F","D","C","B","A-","A","A+"}))</f>
        <v>F</v>
      </c>
      <c r="AM332" s="33" t="str">
        <f>IF(T332="0","0",LOOKUP(T332,{0,1,2,3,"3.5",4,5},{"F","D","C","B","A-","A","A+"}))</f>
        <v>F</v>
      </c>
      <c r="AN332" s="33" t="str">
        <f>IF(X332="0","0",LOOKUP(X332,{0,1,2,3,"3.5",4,5},{"F","D","C","B","A-","A","A+"}))</f>
        <v>F</v>
      </c>
      <c r="AO332" s="33" t="str">
        <f>IF(AB332="0","0",LOOKUP(AB332,{0,1,2,3,"3.5",4,5},{"F","D","C","B","A-","A","A+"}))</f>
        <v>F</v>
      </c>
      <c r="AP332" s="55">
        <f t="shared" si="54"/>
        <v>0</v>
      </c>
    </row>
    <row r="333" spans="1:42" ht="20.25" customHeight="1" x14ac:dyDescent="0.2">
      <c r="A333" s="89"/>
      <c r="B333" s="89"/>
      <c r="C333" s="88">
        <v>0</v>
      </c>
      <c r="D333" s="88">
        <v>0</v>
      </c>
      <c r="E333" s="59">
        <f t="shared" si="50"/>
        <v>0</v>
      </c>
      <c r="F333" s="59">
        <f>IF(E333="0","0",LOOKUP(E333,{0,33,40,50,60,70,80},{0,1,2,3,"3.5",4,5}))</f>
        <v>0</v>
      </c>
      <c r="G333" s="59"/>
      <c r="H333" s="59">
        <f>IF(G333="0","0",LOOKUP(G333,{0,33,40,50,60,70,80},{0,1,2,3,"3.5",4,5}))</f>
        <v>0</v>
      </c>
      <c r="I333" s="88">
        <v>0</v>
      </c>
      <c r="J333" s="88">
        <v>0</v>
      </c>
      <c r="K333" s="59">
        <f t="shared" si="51"/>
        <v>0</v>
      </c>
      <c r="L333" s="59">
        <f>IF(K333="0","0",LOOKUP(K333,{0,25,30,37,45,52,60},{0,1,2,3,"3.5",4,5}))</f>
        <v>0</v>
      </c>
      <c r="M333" s="88">
        <v>0</v>
      </c>
      <c r="N333" s="88">
        <v>0</v>
      </c>
      <c r="O333" s="59">
        <f t="shared" si="55"/>
        <v>0</v>
      </c>
      <c r="P333" s="59">
        <f>IF(O333="0","0",LOOKUP(O333,{0,33,40,50,60,70,80},{0,1,2,3,"3.5",4,5}))</f>
        <v>0</v>
      </c>
      <c r="Q333" s="88">
        <v>0</v>
      </c>
      <c r="R333" s="88">
        <v>0</v>
      </c>
      <c r="S333" s="59">
        <f t="shared" si="52"/>
        <v>0</v>
      </c>
      <c r="T333" s="59">
        <f>IF(S333="0","0",LOOKUP(S333,{0,33,40,50,60,70,80},{0,1,2,3,"3.5",4,5}))</f>
        <v>0</v>
      </c>
      <c r="U333" s="88">
        <v>0</v>
      </c>
      <c r="V333" s="88">
        <v>0</v>
      </c>
      <c r="W333" s="59">
        <f t="shared" si="53"/>
        <v>0</v>
      </c>
      <c r="X333" s="59">
        <f>IF(W333="0","0",LOOKUP(W333,{0,33,40,50,60,70,80},{0,1,2,3,"3.5",4,5}))</f>
        <v>0</v>
      </c>
      <c r="Y333" s="88">
        <v>0</v>
      </c>
      <c r="Z333" s="88">
        <v>0</v>
      </c>
      <c r="AA333" s="59">
        <f t="shared" si="56"/>
        <v>0</v>
      </c>
      <c r="AB333" s="59">
        <f>IF(AA333="0","0",LOOKUP(AA333,{0,25,30,37,45,52,60},{0,1,2,3,"3.5",4,5}))</f>
        <v>0</v>
      </c>
      <c r="AC333" s="82" t="s">
        <v>79</v>
      </c>
      <c r="AD333" s="82">
        <f>IF(ISBLANK(AB333)," ",IF(AB333="0","0",LOOKUP(AB333,{0,1,2,3,"3.5",4,5},{0,0,0,1,"1.5",2,3})))</f>
        <v>0</v>
      </c>
      <c r="AE333" s="77">
        <f t="shared" si="57"/>
        <v>0</v>
      </c>
      <c r="AF333" s="82" t="str">
        <f t="shared" si="58"/>
        <v>F</v>
      </c>
      <c r="AG333" s="85" t="str">
        <f t="shared" si="59"/>
        <v>Fail</v>
      </c>
      <c r="AH333" s="15"/>
      <c r="AI333" s="33" t="str">
        <f>IF(F333="0","0",LOOKUP(F333,{0,1,2,3,"3.5",4,5},{"F","D","C","B","A-","A","A+"}))</f>
        <v>F</v>
      </c>
      <c r="AJ333" s="33" t="str">
        <f>IF(H333="0","0",LOOKUP(H333,{0,1,2,3,"3.5",4,5},{"F","D","C","B","A-","A","A+"}))</f>
        <v>F</v>
      </c>
      <c r="AK333" s="33" t="str">
        <f>IF(L333="0","0",LOOKUP(L333,{0,1,2,3,"3.5",4,5},{"F","D","C","B","A-","A","A+"}))</f>
        <v>F</v>
      </c>
      <c r="AL333" s="33" t="str">
        <f>IF(P333="0","0",LOOKUP(P333,{0,1,2,3,"3.5",4,5},{"F","D","C","B","A-","A","A+"}))</f>
        <v>F</v>
      </c>
      <c r="AM333" s="33" t="str">
        <f>IF(T333="0","0",LOOKUP(T333,{0,1,2,3,"3.5",4,5},{"F","D","C","B","A-","A","A+"}))</f>
        <v>F</v>
      </c>
      <c r="AN333" s="33" t="str">
        <f>IF(X333="0","0",LOOKUP(X333,{0,1,2,3,"3.5",4,5},{"F","D","C","B","A-","A","A+"}))</f>
        <v>F</v>
      </c>
      <c r="AO333" s="33" t="str">
        <f>IF(AB333="0","0",LOOKUP(AB333,{0,1,2,3,"3.5",4,5},{"F","D","C","B","A-","A","A+"}))</f>
        <v>F</v>
      </c>
      <c r="AP333" s="55">
        <f t="shared" si="54"/>
        <v>0</v>
      </c>
    </row>
    <row r="334" spans="1:42" ht="20.25" customHeight="1" x14ac:dyDescent="0.2">
      <c r="A334" s="89"/>
      <c r="B334" s="89"/>
      <c r="C334" s="88">
        <v>0</v>
      </c>
      <c r="D334" s="88">
        <v>0</v>
      </c>
      <c r="E334" s="59">
        <f t="shared" si="50"/>
        <v>0</v>
      </c>
      <c r="F334" s="59">
        <f>IF(E334="0","0",LOOKUP(E334,{0,33,40,50,60,70,80},{0,1,2,3,"3.5",4,5}))</f>
        <v>0</v>
      </c>
      <c r="G334" s="59"/>
      <c r="H334" s="59">
        <f>IF(G334="0","0",LOOKUP(G334,{0,33,40,50,60,70,80},{0,1,2,3,"3.5",4,5}))</f>
        <v>0</v>
      </c>
      <c r="I334" s="88">
        <v>0</v>
      </c>
      <c r="J334" s="88">
        <v>0</v>
      </c>
      <c r="K334" s="59">
        <f t="shared" si="51"/>
        <v>0</v>
      </c>
      <c r="L334" s="59">
        <f>IF(K334="0","0",LOOKUP(K334,{0,25,30,37,45,52,60},{0,1,2,3,"3.5",4,5}))</f>
        <v>0</v>
      </c>
      <c r="M334" s="88">
        <v>0</v>
      </c>
      <c r="N334" s="88">
        <v>0</v>
      </c>
      <c r="O334" s="59">
        <f t="shared" si="55"/>
        <v>0</v>
      </c>
      <c r="P334" s="59">
        <f>IF(O334="0","0",LOOKUP(O334,{0,33,40,50,60,70,80},{0,1,2,3,"3.5",4,5}))</f>
        <v>0</v>
      </c>
      <c r="Q334" s="88">
        <v>0</v>
      </c>
      <c r="R334" s="88">
        <v>0</v>
      </c>
      <c r="S334" s="59">
        <f t="shared" si="52"/>
        <v>0</v>
      </c>
      <c r="T334" s="59">
        <f>IF(S334="0","0",LOOKUP(S334,{0,33,40,50,60,70,80},{0,1,2,3,"3.5",4,5}))</f>
        <v>0</v>
      </c>
      <c r="U334" s="88">
        <v>0</v>
      </c>
      <c r="V334" s="88">
        <v>0</v>
      </c>
      <c r="W334" s="59">
        <f t="shared" si="53"/>
        <v>0</v>
      </c>
      <c r="X334" s="59">
        <f>IF(W334="0","0",LOOKUP(W334,{0,33,40,50,60,70,80},{0,1,2,3,"3.5",4,5}))</f>
        <v>0</v>
      </c>
      <c r="Y334" s="88">
        <v>0</v>
      </c>
      <c r="Z334" s="88">
        <v>0</v>
      </c>
      <c r="AA334" s="59">
        <f t="shared" si="56"/>
        <v>0</v>
      </c>
      <c r="AB334" s="59">
        <f>IF(AA334="0","0",LOOKUP(AA334,{0,25,30,37,45,52,60},{0,1,2,3,"3.5",4,5}))</f>
        <v>0</v>
      </c>
      <c r="AC334" s="82" t="s">
        <v>79</v>
      </c>
      <c r="AD334" s="82">
        <f>IF(ISBLANK(AB334)," ",IF(AB334="0","0",LOOKUP(AB334,{0,1,2,3,"3.5",4,5},{0,0,0,1,"1.5",2,3})))</f>
        <v>0</v>
      </c>
      <c r="AE334" s="77">
        <f t="shared" si="57"/>
        <v>0</v>
      </c>
      <c r="AF334" s="82" t="str">
        <f t="shared" si="58"/>
        <v>F</v>
      </c>
      <c r="AG334" s="85" t="str">
        <f t="shared" si="59"/>
        <v>Fail</v>
      </c>
      <c r="AH334" s="15"/>
      <c r="AI334" s="33" t="str">
        <f>IF(F334="0","0",LOOKUP(F334,{0,1,2,3,"3.5",4,5},{"F","D","C","B","A-","A","A+"}))</f>
        <v>F</v>
      </c>
      <c r="AJ334" s="33" t="str">
        <f>IF(H334="0","0",LOOKUP(H334,{0,1,2,3,"3.5",4,5},{"F","D","C","B","A-","A","A+"}))</f>
        <v>F</v>
      </c>
      <c r="AK334" s="33" t="str">
        <f>IF(L334="0","0",LOOKUP(L334,{0,1,2,3,"3.5",4,5},{"F","D","C","B","A-","A","A+"}))</f>
        <v>F</v>
      </c>
      <c r="AL334" s="33" t="str">
        <f>IF(P334="0","0",LOOKUP(P334,{0,1,2,3,"3.5",4,5},{"F","D","C","B","A-","A","A+"}))</f>
        <v>F</v>
      </c>
      <c r="AM334" s="33" t="str">
        <f>IF(T334="0","0",LOOKUP(T334,{0,1,2,3,"3.5",4,5},{"F","D","C","B","A-","A","A+"}))</f>
        <v>F</v>
      </c>
      <c r="AN334" s="33" t="str">
        <f>IF(X334="0","0",LOOKUP(X334,{0,1,2,3,"3.5",4,5},{"F","D","C","B","A-","A","A+"}))</f>
        <v>F</v>
      </c>
      <c r="AO334" s="33" t="str">
        <f>IF(AB334="0","0",LOOKUP(AB334,{0,1,2,3,"3.5",4,5},{"F","D","C","B","A-","A","A+"}))</f>
        <v>F</v>
      </c>
      <c r="AP334" s="55">
        <f t="shared" si="54"/>
        <v>0</v>
      </c>
    </row>
    <row r="335" spans="1:42" ht="20.25" customHeight="1" x14ac:dyDescent="0.2">
      <c r="A335" s="89"/>
      <c r="B335" s="89"/>
      <c r="C335" s="88">
        <v>0</v>
      </c>
      <c r="D335" s="88">
        <v>0</v>
      </c>
      <c r="E335" s="59">
        <f t="shared" si="50"/>
        <v>0</v>
      </c>
      <c r="F335" s="59">
        <f>IF(E335="0","0",LOOKUP(E335,{0,33,40,50,60,70,80},{0,1,2,3,"3.5",4,5}))</f>
        <v>0</v>
      </c>
      <c r="G335" s="59"/>
      <c r="H335" s="59">
        <f>IF(G335="0","0",LOOKUP(G335,{0,33,40,50,60,70,80},{0,1,2,3,"3.5",4,5}))</f>
        <v>0</v>
      </c>
      <c r="I335" s="88">
        <v>0</v>
      </c>
      <c r="J335" s="88">
        <v>0</v>
      </c>
      <c r="K335" s="59">
        <f t="shared" si="51"/>
        <v>0</v>
      </c>
      <c r="L335" s="59">
        <f>IF(K335="0","0",LOOKUP(K335,{0,25,30,37,45,52,60},{0,1,2,3,"3.5",4,5}))</f>
        <v>0</v>
      </c>
      <c r="M335" s="88">
        <v>0</v>
      </c>
      <c r="N335" s="88">
        <v>0</v>
      </c>
      <c r="O335" s="59">
        <f t="shared" si="55"/>
        <v>0</v>
      </c>
      <c r="P335" s="59">
        <f>IF(O335="0","0",LOOKUP(O335,{0,33,40,50,60,70,80},{0,1,2,3,"3.5",4,5}))</f>
        <v>0</v>
      </c>
      <c r="Q335" s="88">
        <v>0</v>
      </c>
      <c r="R335" s="88">
        <v>0</v>
      </c>
      <c r="S335" s="59">
        <f t="shared" si="52"/>
        <v>0</v>
      </c>
      <c r="T335" s="59">
        <f>IF(S335="0","0",LOOKUP(S335,{0,33,40,50,60,70,80},{0,1,2,3,"3.5",4,5}))</f>
        <v>0</v>
      </c>
      <c r="U335" s="88">
        <v>0</v>
      </c>
      <c r="V335" s="88">
        <v>0</v>
      </c>
      <c r="W335" s="59">
        <f t="shared" si="53"/>
        <v>0</v>
      </c>
      <c r="X335" s="59">
        <f>IF(W335="0","0",LOOKUP(W335,{0,33,40,50,60,70,80},{0,1,2,3,"3.5",4,5}))</f>
        <v>0</v>
      </c>
      <c r="Y335" s="88">
        <v>0</v>
      </c>
      <c r="Z335" s="88">
        <v>0</v>
      </c>
      <c r="AA335" s="59">
        <f t="shared" si="56"/>
        <v>0</v>
      </c>
      <c r="AB335" s="59">
        <f>IF(AA335="0","0",LOOKUP(AA335,{0,25,30,37,45,52,60},{0,1,2,3,"3.5",4,5}))</f>
        <v>0</v>
      </c>
      <c r="AC335" s="82" t="s">
        <v>79</v>
      </c>
      <c r="AD335" s="82">
        <f>IF(ISBLANK(AB335)," ",IF(AB335="0","0",LOOKUP(AB335,{0,1,2,3,"3.5",4,5},{0,0,0,1,"1.5",2,3})))</f>
        <v>0</v>
      </c>
      <c r="AE335" s="77">
        <f t="shared" si="57"/>
        <v>0</v>
      </c>
      <c r="AF335" s="82" t="str">
        <f t="shared" si="58"/>
        <v>F</v>
      </c>
      <c r="AG335" s="85" t="str">
        <f t="shared" si="59"/>
        <v>Fail</v>
      </c>
      <c r="AH335" s="15"/>
      <c r="AI335" s="33" t="str">
        <f>IF(F335="0","0",LOOKUP(F335,{0,1,2,3,"3.5",4,5},{"F","D","C","B","A-","A","A+"}))</f>
        <v>F</v>
      </c>
      <c r="AJ335" s="33" t="str">
        <f>IF(H335="0","0",LOOKUP(H335,{0,1,2,3,"3.5",4,5},{"F","D","C","B","A-","A","A+"}))</f>
        <v>F</v>
      </c>
      <c r="AK335" s="33" t="str">
        <f>IF(L335="0","0",LOOKUP(L335,{0,1,2,3,"3.5",4,5},{"F","D","C","B","A-","A","A+"}))</f>
        <v>F</v>
      </c>
      <c r="AL335" s="33" t="str">
        <f>IF(P335="0","0",LOOKUP(P335,{0,1,2,3,"3.5",4,5},{"F","D","C","B","A-","A","A+"}))</f>
        <v>F</v>
      </c>
      <c r="AM335" s="33" t="str">
        <f>IF(T335="0","0",LOOKUP(T335,{0,1,2,3,"3.5",4,5},{"F","D","C","B","A-","A","A+"}))</f>
        <v>F</v>
      </c>
      <c r="AN335" s="33" t="str">
        <f>IF(X335="0","0",LOOKUP(X335,{0,1,2,3,"3.5",4,5},{"F","D","C","B","A-","A","A+"}))</f>
        <v>F</v>
      </c>
      <c r="AO335" s="33" t="str">
        <f>IF(AB335="0","0",LOOKUP(AB335,{0,1,2,3,"3.5",4,5},{"F","D","C","B","A-","A","A+"}))</f>
        <v>F</v>
      </c>
      <c r="AP335" s="55">
        <f t="shared" si="54"/>
        <v>0</v>
      </c>
    </row>
    <row r="336" spans="1:42" ht="20.25" customHeight="1" x14ac:dyDescent="0.2">
      <c r="A336" s="89"/>
      <c r="B336" s="89"/>
      <c r="C336" s="88">
        <v>0</v>
      </c>
      <c r="D336" s="88">
        <v>0</v>
      </c>
      <c r="E336" s="59">
        <f t="shared" si="50"/>
        <v>0</v>
      </c>
      <c r="F336" s="59">
        <f>IF(E336="0","0",LOOKUP(E336,{0,33,40,50,60,70,80},{0,1,2,3,"3.5",4,5}))</f>
        <v>0</v>
      </c>
      <c r="G336" s="59"/>
      <c r="H336" s="59">
        <f>IF(G336="0","0",LOOKUP(G336,{0,33,40,50,60,70,80},{0,1,2,3,"3.5",4,5}))</f>
        <v>0</v>
      </c>
      <c r="I336" s="88">
        <v>0</v>
      </c>
      <c r="J336" s="88">
        <v>0</v>
      </c>
      <c r="K336" s="59">
        <f t="shared" si="51"/>
        <v>0</v>
      </c>
      <c r="L336" s="59">
        <f>IF(K336="0","0",LOOKUP(K336,{0,25,30,37,45,52,60},{0,1,2,3,"3.5",4,5}))</f>
        <v>0</v>
      </c>
      <c r="M336" s="88">
        <v>0</v>
      </c>
      <c r="N336" s="88">
        <v>0</v>
      </c>
      <c r="O336" s="59">
        <f t="shared" si="55"/>
        <v>0</v>
      </c>
      <c r="P336" s="59">
        <f>IF(O336="0","0",LOOKUP(O336,{0,33,40,50,60,70,80},{0,1,2,3,"3.5",4,5}))</f>
        <v>0</v>
      </c>
      <c r="Q336" s="88">
        <v>0</v>
      </c>
      <c r="R336" s="88">
        <v>0</v>
      </c>
      <c r="S336" s="59">
        <f t="shared" si="52"/>
        <v>0</v>
      </c>
      <c r="T336" s="59">
        <f>IF(S336="0","0",LOOKUP(S336,{0,33,40,50,60,70,80},{0,1,2,3,"3.5",4,5}))</f>
        <v>0</v>
      </c>
      <c r="U336" s="88">
        <v>0</v>
      </c>
      <c r="V336" s="88">
        <v>0</v>
      </c>
      <c r="W336" s="59">
        <f t="shared" si="53"/>
        <v>0</v>
      </c>
      <c r="X336" s="59">
        <f>IF(W336="0","0",LOOKUP(W336,{0,33,40,50,60,70,80},{0,1,2,3,"3.5",4,5}))</f>
        <v>0</v>
      </c>
      <c r="Y336" s="88">
        <v>0</v>
      </c>
      <c r="Z336" s="88">
        <v>0</v>
      </c>
      <c r="AA336" s="59">
        <f t="shared" si="56"/>
        <v>0</v>
      </c>
      <c r="AB336" s="59">
        <f>IF(AA336="0","0",LOOKUP(AA336,{0,25,30,37,45,52,60},{0,1,2,3,"3.5",4,5}))</f>
        <v>0</v>
      </c>
      <c r="AC336" s="82" t="s">
        <v>79</v>
      </c>
      <c r="AD336" s="82">
        <f>IF(ISBLANK(AB336)," ",IF(AB336="0","0",LOOKUP(AB336,{0,1,2,3,"3.5",4,5},{0,0,0,1,"1.5",2,3})))</f>
        <v>0</v>
      </c>
      <c r="AE336" s="77">
        <f t="shared" si="57"/>
        <v>0</v>
      </c>
      <c r="AF336" s="82" t="str">
        <f t="shared" si="58"/>
        <v>F</v>
      </c>
      <c r="AG336" s="85" t="str">
        <f t="shared" si="59"/>
        <v>Fail</v>
      </c>
      <c r="AH336" s="15"/>
      <c r="AI336" s="33" t="str">
        <f>IF(F336="0","0",LOOKUP(F336,{0,1,2,3,"3.5",4,5},{"F","D","C","B","A-","A","A+"}))</f>
        <v>F</v>
      </c>
      <c r="AJ336" s="33" t="str">
        <f>IF(H336="0","0",LOOKUP(H336,{0,1,2,3,"3.5",4,5},{"F","D","C","B","A-","A","A+"}))</f>
        <v>F</v>
      </c>
      <c r="AK336" s="33" t="str">
        <f>IF(L336="0","0",LOOKUP(L336,{0,1,2,3,"3.5",4,5},{"F","D","C","B","A-","A","A+"}))</f>
        <v>F</v>
      </c>
      <c r="AL336" s="33" t="str">
        <f>IF(P336="0","0",LOOKUP(P336,{0,1,2,3,"3.5",4,5},{"F","D","C","B","A-","A","A+"}))</f>
        <v>F</v>
      </c>
      <c r="AM336" s="33" t="str">
        <f>IF(T336="0","0",LOOKUP(T336,{0,1,2,3,"3.5",4,5},{"F","D","C","B","A-","A","A+"}))</f>
        <v>F</v>
      </c>
      <c r="AN336" s="33" t="str">
        <f>IF(X336="0","0",LOOKUP(X336,{0,1,2,3,"3.5",4,5},{"F","D","C","B","A-","A","A+"}))</f>
        <v>F</v>
      </c>
      <c r="AO336" s="33" t="str">
        <f>IF(AB336="0","0",LOOKUP(AB336,{0,1,2,3,"3.5",4,5},{"F","D","C","B","A-","A","A+"}))</f>
        <v>F</v>
      </c>
      <c r="AP336" s="55">
        <f t="shared" si="54"/>
        <v>0</v>
      </c>
    </row>
    <row r="337" spans="1:42" ht="20.25" customHeight="1" x14ac:dyDescent="0.2">
      <c r="A337" s="89"/>
      <c r="B337" s="86"/>
      <c r="C337" s="88">
        <v>0</v>
      </c>
      <c r="D337" s="88">
        <v>0</v>
      </c>
      <c r="E337" s="59">
        <f t="shared" si="50"/>
        <v>0</v>
      </c>
      <c r="F337" s="59">
        <f>IF(E337="0","0",LOOKUP(E337,{0,33,40,50,60,70,80},{0,1,2,3,"3.5",4,5}))</f>
        <v>0</v>
      </c>
      <c r="G337" s="59"/>
      <c r="H337" s="59">
        <f>IF(G337="0","0",LOOKUP(G337,{0,33,40,50,60,70,80},{0,1,2,3,"3.5",4,5}))</f>
        <v>0</v>
      </c>
      <c r="I337" s="88">
        <v>0</v>
      </c>
      <c r="J337" s="88">
        <v>0</v>
      </c>
      <c r="K337" s="59">
        <f t="shared" si="51"/>
        <v>0</v>
      </c>
      <c r="L337" s="59">
        <f>IF(K337="0","0",LOOKUP(K337,{0,25,30,37,45,52,60},{0,1,2,3,"3.5",4,5}))</f>
        <v>0</v>
      </c>
      <c r="M337" s="88">
        <v>0</v>
      </c>
      <c r="N337" s="88">
        <v>0</v>
      </c>
      <c r="O337" s="59">
        <f t="shared" si="55"/>
        <v>0</v>
      </c>
      <c r="P337" s="59">
        <f>IF(O337="0","0",LOOKUP(O337,{0,33,40,50,60,70,80},{0,1,2,3,"3.5",4,5}))</f>
        <v>0</v>
      </c>
      <c r="Q337" s="88">
        <v>0</v>
      </c>
      <c r="R337" s="88">
        <v>0</v>
      </c>
      <c r="S337" s="59">
        <f t="shared" si="52"/>
        <v>0</v>
      </c>
      <c r="T337" s="59">
        <f>IF(S337="0","0",LOOKUP(S337,{0,33,40,50,60,70,80},{0,1,2,3,"3.5",4,5}))</f>
        <v>0</v>
      </c>
      <c r="U337" s="88">
        <v>0</v>
      </c>
      <c r="V337" s="88">
        <v>0</v>
      </c>
      <c r="W337" s="59">
        <f t="shared" si="53"/>
        <v>0</v>
      </c>
      <c r="X337" s="59">
        <f>IF(W337="0","0",LOOKUP(W337,{0,33,40,50,60,70,80},{0,1,2,3,"3.5",4,5}))</f>
        <v>0</v>
      </c>
      <c r="Y337" s="88">
        <v>0</v>
      </c>
      <c r="Z337" s="88">
        <v>0</v>
      </c>
      <c r="AA337" s="59">
        <f t="shared" si="56"/>
        <v>0</v>
      </c>
      <c r="AB337" s="59">
        <f>IF(AA337="0","0",LOOKUP(AA337,{0,25,30,37,45,52,60},{0,1,2,3,"3.5",4,5}))</f>
        <v>0</v>
      </c>
      <c r="AC337" s="82" t="s">
        <v>79</v>
      </c>
      <c r="AD337" s="82">
        <f>IF(ISBLANK(AB337)," ",IF(AB337="0","0",LOOKUP(AB337,{0,1,2,3,"3.5",4,5},{0,0,0,1,"1.5",2,3})))</f>
        <v>0</v>
      </c>
      <c r="AE337" s="77">
        <f t="shared" si="57"/>
        <v>0</v>
      </c>
      <c r="AF337" s="82" t="str">
        <f t="shared" si="58"/>
        <v>F</v>
      </c>
      <c r="AG337" s="85" t="str">
        <f t="shared" si="59"/>
        <v>Fail</v>
      </c>
      <c r="AH337" s="15"/>
      <c r="AI337" s="33" t="str">
        <f>IF(F337="0","0",LOOKUP(F337,{0,1,2,3,"3.5",4,5},{"F","D","C","B","A-","A","A+"}))</f>
        <v>F</v>
      </c>
      <c r="AJ337" s="33" t="str">
        <f>IF(H337="0","0",LOOKUP(H337,{0,1,2,3,"3.5",4,5},{"F","D","C","B","A-","A","A+"}))</f>
        <v>F</v>
      </c>
      <c r="AK337" s="33" t="str">
        <f>IF(L337="0","0",LOOKUP(L337,{0,1,2,3,"3.5",4,5},{"F","D","C","B","A-","A","A+"}))</f>
        <v>F</v>
      </c>
      <c r="AL337" s="33" t="str">
        <f>IF(P337="0","0",LOOKUP(P337,{0,1,2,3,"3.5",4,5},{"F","D","C","B","A-","A","A+"}))</f>
        <v>F</v>
      </c>
      <c r="AM337" s="33" t="str">
        <f>IF(T337="0","0",LOOKUP(T337,{0,1,2,3,"3.5",4,5},{"F","D","C","B","A-","A","A+"}))</f>
        <v>F</v>
      </c>
      <c r="AN337" s="33" t="str">
        <f>IF(X337="0","0",LOOKUP(X337,{0,1,2,3,"3.5",4,5},{"F","D","C","B","A-","A","A+"}))</f>
        <v>F</v>
      </c>
      <c r="AO337" s="33" t="str">
        <f>IF(AB337="0","0",LOOKUP(AB337,{0,1,2,3,"3.5",4,5},{"F","D","C","B","A-","A","A+"}))</f>
        <v>F</v>
      </c>
      <c r="AP337" s="55">
        <f t="shared" si="54"/>
        <v>0</v>
      </c>
    </row>
    <row r="338" spans="1:42" ht="20.25" customHeight="1" x14ac:dyDescent="0.2">
      <c r="A338" s="89"/>
      <c r="B338" s="86"/>
      <c r="C338" s="88">
        <v>0</v>
      </c>
      <c r="D338" s="88">
        <v>0</v>
      </c>
      <c r="E338" s="59">
        <f t="shared" si="50"/>
        <v>0</v>
      </c>
      <c r="F338" s="59">
        <f>IF(E338="0","0",LOOKUP(E338,{0,33,40,50,60,70,80},{0,1,2,3,"3.5",4,5}))</f>
        <v>0</v>
      </c>
      <c r="G338" s="59"/>
      <c r="H338" s="59">
        <f>IF(G338="0","0",LOOKUP(G338,{0,33,40,50,60,70,80},{0,1,2,3,"3.5",4,5}))</f>
        <v>0</v>
      </c>
      <c r="I338" s="88">
        <v>0</v>
      </c>
      <c r="J338" s="88">
        <v>0</v>
      </c>
      <c r="K338" s="59">
        <f t="shared" si="51"/>
        <v>0</v>
      </c>
      <c r="L338" s="59">
        <f>IF(K338="0","0",LOOKUP(K338,{0,25,30,37,45,52,60},{0,1,2,3,"3.5",4,5}))</f>
        <v>0</v>
      </c>
      <c r="M338" s="88">
        <v>0</v>
      </c>
      <c r="N338" s="88">
        <v>0</v>
      </c>
      <c r="O338" s="59">
        <f t="shared" si="55"/>
        <v>0</v>
      </c>
      <c r="P338" s="59">
        <f>IF(O338="0","0",LOOKUP(O338,{0,33,40,50,60,70,80},{0,1,2,3,"3.5",4,5}))</f>
        <v>0</v>
      </c>
      <c r="Q338" s="88">
        <v>0</v>
      </c>
      <c r="R338" s="88">
        <v>0</v>
      </c>
      <c r="S338" s="59">
        <f t="shared" si="52"/>
        <v>0</v>
      </c>
      <c r="T338" s="59">
        <f>IF(S338="0","0",LOOKUP(S338,{0,33,40,50,60,70,80},{0,1,2,3,"3.5",4,5}))</f>
        <v>0</v>
      </c>
      <c r="U338" s="88">
        <v>0</v>
      </c>
      <c r="V338" s="88">
        <v>0</v>
      </c>
      <c r="W338" s="59">
        <f t="shared" si="53"/>
        <v>0</v>
      </c>
      <c r="X338" s="59">
        <f>IF(W338="0","0",LOOKUP(W338,{0,33,40,50,60,70,80},{0,1,2,3,"3.5",4,5}))</f>
        <v>0</v>
      </c>
      <c r="Y338" s="88">
        <v>0</v>
      </c>
      <c r="Z338" s="88">
        <v>0</v>
      </c>
      <c r="AA338" s="59">
        <f t="shared" si="56"/>
        <v>0</v>
      </c>
      <c r="AB338" s="59">
        <f>IF(AA338="0","0",LOOKUP(AA338,{0,25,30,37,45,52,60},{0,1,2,3,"3.5",4,5}))</f>
        <v>0</v>
      </c>
      <c r="AC338" s="82" t="s">
        <v>79</v>
      </c>
      <c r="AD338" s="82">
        <f>IF(ISBLANK(AB338)," ",IF(AB338="0","0",LOOKUP(AB338,{0,1,2,3,"3.5",4,5},{0,0,0,1,"1.5",2,3})))</f>
        <v>0</v>
      </c>
      <c r="AE338" s="77">
        <f t="shared" si="57"/>
        <v>0</v>
      </c>
      <c r="AF338" s="82" t="str">
        <f t="shared" si="58"/>
        <v>F</v>
      </c>
      <c r="AG338" s="85" t="str">
        <f t="shared" si="59"/>
        <v>Fail</v>
      </c>
      <c r="AH338" s="15"/>
      <c r="AI338" s="33" t="str">
        <f>IF(F338="0","0",LOOKUP(F338,{0,1,2,3,"3.5",4,5},{"F","D","C","B","A-","A","A+"}))</f>
        <v>F</v>
      </c>
      <c r="AJ338" s="33" t="str">
        <f>IF(H338="0","0",LOOKUP(H338,{0,1,2,3,"3.5",4,5},{"F","D","C","B","A-","A","A+"}))</f>
        <v>F</v>
      </c>
      <c r="AK338" s="33" t="str">
        <f>IF(L338="0","0",LOOKUP(L338,{0,1,2,3,"3.5",4,5},{"F","D","C","B","A-","A","A+"}))</f>
        <v>F</v>
      </c>
      <c r="AL338" s="33" t="str">
        <f>IF(P338="0","0",LOOKUP(P338,{0,1,2,3,"3.5",4,5},{"F","D","C","B","A-","A","A+"}))</f>
        <v>F</v>
      </c>
      <c r="AM338" s="33" t="str">
        <f>IF(T338="0","0",LOOKUP(T338,{0,1,2,3,"3.5",4,5},{"F","D","C","B","A-","A","A+"}))</f>
        <v>F</v>
      </c>
      <c r="AN338" s="33" t="str">
        <f>IF(X338="0","0",LOOKUP(X338,{0,1,2,3,"3.5",4,5},{"F","D","C","B","A-","A","A+"}))</f>
        <v>F</v>
      </c>
      <c r="AO338" s="33" t="str">
        <f>IF(AB338="0","0",LOOKUP(AB338,{0,1,2,3,"3.5",4,5},{"F","D","C","B","A-","A","A+"}))</f>
        <v>F</v>
      </c>
      <c r="AP338" s="55">
        <f t="shared" si="54"/>
        <v>0</v>
      </c>
    </row>
    <row r="339" spans="1:42" ht="20.25" customHeight="1" x14ac:dyDescent="0.2">
      <c r="A339" s="89"/>
      <c r="B339" s="86"/>
      <c r="C339" s="88">
        <v>0</v>
      </c>
      <c r="D339" s="88">
        <v>0</v>
      </c>
      <c r="E339" s="59">
        <f t="shared" ref="E339:E365" si="60">IF(OR((C339&lt;19),(D339&lt;9)),0,SUM(C339:D339))</f>
        <v>0</v>
      </c>
      <c r="F339" s="59">
        <f>IF(E339="0","0",LOOKUP(E339,{0,33,40,50,60,70,80},{0,1,2,3,"3.5",4,5}))</f>
        <v>0</v>
      </c>
      <c r="G339" s="59"/>
      <c r="H339" s="59">
        <f>IF(G339="0","0",LOOKUP(G339,{0,33,40,50,60,70,80},{0,1,2,3,"3.5",4,5}))</f>
        <v>0</v>
      </c>
      <c r="I339" s="88">
        <v>0</v>
      </c>
      <c r="J339" s="88">
        <v>0</v>
      </c>
      <c r="K339" s="59">
        <f t="shared" ref="K339:K365" si="61">IF(OR((I339&lt;13),(J339&lt;8)),0,SUM(I339:J339))</f>
        <v>0</v>
      </c>
      <c r="L339" s="59">
        <f>IF(K339="0","0",LOOKUP(K339,{0,25,30,37,45,52,60},{0,1,2,3,"3.5",4,5}))</f>
        <v>0</v>
      </c>
      <c r="M339" s="88">
        <v>0</v>
      </c>
      <c r="N339" s="88">
        <v>0</v>
      </c>
      <c r="O339" s="59">
        <f t="shared" ref="O339:O365" si="62">IF(OR((M339&lt;19),(N339&lt;9)),0,SUM(M339:N339))</f>
        <v>0</v>
      </c>
      <c r="P339" s="59">
        <f>IF(O339="0","0",LOOKUP(O339,{0,33,40,50,60,70,80},{0,1,2,3,"3.5",4,5}))</f>
        <v>0</v>
      </c>
      <c r="Q339" s="88">
        <v>0</v>
      </c>
      <c r="R339" s="88">
        <v>0</v>
      </c>
      <c r="S339" s="59">
        <f t="shared" ref="S339:S365" si="63">IF(OR((Q339&lt;19),(R339&lt;9)),0,SUM(Q339:R339))</f>
        <v>0</v>
      </c>
      <c r="T339" s="59">
        <f>IF(S339="0","0",LOOKUP(S339,{0,33,40,50,60,70,80},{0,1,2,3,"3.5",4,5}))</f>
        <v>0</v>
      </c>
      <c r="U339" s="88">
        <v>0</v>
      </c>
      <c r="V339" s="88">
        <v>0</v>
      </c>
      <c r="W339" s="59">
        <f t="shared" ref="W339:W365" si="64">IF(OR((U339&lt;19),(V339&lt;9)),0,SUM(U339:V339))</f>
        <v>0</v>
      </c>
      <c r="X339" s="59">
        <f>IF(W339="0","0",LOOKUP(W339,{0,33,40,50,60,70,80},{0,1,2,3,"3.5",4,5}))</f>
        <v>0</v>
      </c>
      <c r="Y339" s="88">
        <v>0</v>
      </c>
      <c r="Z339" s="88">
        <v>0</v>
      </c>
      <c r="AA339" s="59">
        <f t="shared" ref="AA339:AA365" si="65">IF(OR((Y339&lt;13),(Z339&lt;8)),0,SUM(Y339:Z339))</f>
        <v>0</v>
      </c>
      <c r="AB339" s="59">
        <f>IF(AA339="0","0",LOOKUP(AA339,{0,25,30,37,45,52,60},{0,1,2,3,"3.5",4,5}))</f>
        <v>0</v>
      </c>
      <c r="AC339" s="82" t="s">
        <v>79</v>
      </c>
      <c r="AD339" s="82">
        <f>IF(ISBLANK(AB339)," ",IF(AB339="0","0",LOOKUP(AB339,{0,1,2,3,"3.5",4,5},{0,0,0,1,"1.5",2,3})))</f>
        <v>0</v>
      </c>
      <c r="AE339" s="77">
        <f t="shared" ref="AE339:AE365" si="66">IF(OR((F339=0),(H339=0),(L339=0),(P339=0),(T339=0),(X339=0)),0,SUM(F339+H339+L339+P339+T339+X339+AD339)/6)</f>
        <v>0</v>
      </c>
      <c r="AF339" s="82" t="str">
        <f t="shared" ref="AF339:AF365" si="67">IF(AE339&gt;=5,"A+",IF(AE339&gt;=4,"A",IF(AE339&gt;=3.5,"A-",IF(AE339&gt;=3,"B",IF(AE339&gt;=2,"C",IF(AE339&gt;=1,"D","F"))))))</f>
        <v>F</v>
      </c>
      <c r="AG339" s="85" t="str">
        <f t="shared" ref="AG339:AG365" si="68">IF(AF339="A+","Excellent Result",IF(AF339="A","Very Good Result",IF(AF339="A-","Good Result",IF(AF339="B","Average Result",IF(AF339="C","Bellow Average Result",IF(AF339="D","Not So Good Result","Fail"))))))</f>
        <v>Fail</v>
      </c>
      <c r="AH339" s="15"/>
      <c r="AI339" s="33" t="str">
        <f>IF(F339="0","0",LOOKUP(F339,{0,1,2,3,"3.5",4,5},{"F","D","C","B","A-","A","A+"}))</f>
        <v>F</v>
      </c>
      <c r="AJ339" s="33" t="str">
        <f>IF(H339="0","0",LOOKUP(H339,{0,1,2,3,"3.5",4,5},{"F","D","C","B","A-","A","A+"}))</f>
        <v>F</v>
      </c>
      <c r="AK339" s="33" t="str">
        <f>IF(L339="0","0",LOOKUP(L339,{0,1,2,3,"3.5",4,5},{"F","D","C","B","A-","A","A+"}))</f>
        <v>F</v>
      </c>
      <c r="AL339" s="33" t="str">
        <f>IF(P339="0","0",LOOKUP(P339,{0,1,2,3,"3.5",4,5},{"F","D","C","B","A-","A","A+"}))</f>
        <v>F</v>
      </c>
      <c r="AM339" s="33" t="str">
        <f>IF(T339="0","0",LOOKUP(T339,{0,1,2,3,"3.5",4,5},{"F","D","C","B","A-","A","A+"}))</f>
        <v>F</v>
      </c>
      <c r="AN339" s="33" t="str">
        <f>IF(X339="0","0",LOOKUP(X339,{0,1,2,3,"3.5",4,5},{"F","D","C","B","A-","A","A+"}))</f>
        <v>F</v>
      </c>
      <c r="AO339" s="33" t="str">
        <f>IF(AB339="0","0",LOOKUP(AB339,{0,1,2,3,"3.5",4,5},{"F","D","C","B","A-","A","A+"}))</f>
        <v>F</v>
      </c>
      <c r="AP339" s="57">
        <f t="shared" ref="AP339:AP365" si="69" xml:space="preserve"> SUM(E339+G339+K339+O339+S339+W339+AA339)</f>
        <v>0</v>
      </c>
    </row>
    <row r="340" spans="1:42" ht="20.25" customHeight="1" x14ac:dyDescent="0.2">
      <c r="A340" s="89"/>
      <c r="B340" s="86"/>
      <c r="C340" s="88">
        <v>0</v>
      </c>
      <c r="D340" s="88">
        <v>0</v>
      </c>
      <c r="E340" s="59">
        <f t="shared" si="60"/>
        <v>0</v>
      </c>
      <c r="F340" s="59">
        <f>IF(E340="0","0",LOOKUP(E340,{0,33,40,50,60,70,80},{0,1,2,3,"3.5",4,5}))</f>
        <v>0</v>
      </c>
      <c r="G340" s="59"/>
      <c r="H340" s="59">
        <f>IF(G340="0","0",LOOKUP(G340,{0,33,40,50,60,70,80},{0,1,2,3,"3.5",4,5}))</f>
        <v>0</v>
      </c>
      <c r="I340" s="88">
        <v>0</v>
      </c>
      <c r="J340" s="88">
        <v>0</v>
      </c>
      <c r="K340" s="59">
        <f t="shared" si="61"/>
        <v>0</v>
      </c>
      <c r="L340" s="59">
        <f>IF(K340="0","0",LOOKUP(K340,{0,25,30,37,45,52,60},{0,1,2,3,"3.5",4,5}))</f>
        <v>0</v>
      </c>
      <c r="M340" s="88">
        <v>0</v>
      </c>
      <c r="N340" s="88">
        <v>0</v>
      </c>
      <c r="O340" s="59">
        <f t="shared" si="62"/>
        <v>0</v>
      </c>
      <c r="P340" s="59">
        <f>IF(O340="0","0",LOOKUP(O340,{0,33,40,50,60,70,80},{0,1,2,3,"3.5",4,5}))</f>
        <v>0</v>
      </c>
      <c r="Q340" s="88">
        <v>0</v>
      </c>
      <c r="R340" s="88">
        <v>0</v>
      </c>
      <c r="S340" s="59">
        <f t="shared" si="63"/>
        <v>0</v>
      </c>
      <c r="T340" s="59">
        <f>IF(S340="0","0",LOOKUP(S340,{0,33,40,50,60,70,80},{0,1,2,3,"3.5",4,5}))</f>
        <v>0</v>
      </c>
      <c r="U340" s="88">
        <v>0</v>
      </c>
      <c r="V340" s="88">
        <v>0</v>
      </c>
      <c r="W340" s="59">
        <f t="shared" si="64"/>
        <v>0</v>
      </c>
      <c r="X340" s="59">
        <f>IF(W340="0","0",LOOKUP(W340,{0,33,40,50,60,70,80},{0,1,2,3,"3.5",4,5}))</f>
        <v>0</v>
      </c>
      <c r="Y340" s="88">
        <v>0</v>
      </c>
      <c r="Z340" s="88">
        <v>0</v>
      </c>
      <c r="AA340" s="59">
        <f t="shared" si="65"/>
        <v>0</v>
      </c>
      <c r="AB340" s="59">
        <f>IF(AA340="0","0",LOOKUP(AA340,{0,25,30,37,45,52,60},{0,1,2,3,"3.5",4,5}))</f>
        <v>0</v>
      </c>
      <c r="AC340" s="82" t="s">
        <v>79</v>
      </c>
      <c r="AD340" s="82">
        <f>IF(ISBLANK(AB340)," ",IF(AB340="0","0",LOOKUP(AB340,{0,1,2,3,"3.5",4,5},{0,0,0,1,"1.5",2,3})))</f>
        <v>0</v>
      </c>
      <c r="AE340" s="77">
        <f t="shared" si="66"/>
        <v>0</v>
      </c>
      <c r="AF340" s="82" t="str">
        <f t="shared" si="67"/>
        <v>F</v>
      </c>
      <c r="AG340" s="85" t="str">
        <f t="shared" si="68"/>
        <v>Fail</v>
      </c>
      <c r="AH340" s="15"/>
      <c r="AI340" s="33" t="str">
        <f>IF(F340="0","0",LOOKUP(F340,{0,1,2,3,"3.5",4,5},{"F","D","C","B","A-","A","A+"}))</f>
        <v>F</v>
      </c>
      <c r="AJ340" s="33" t="str">
        <f>IF(H340="0","0",LOOKUP(H340,{0,1,2,3,"3.5",4,5},{"F","D","C","B","A-","A","A+"}))</f>
        <v>F</v>
      </c>
      <c r="AK340" s="33" t="str">
        <f>IF(L340="0","0",LOOKUP(L340,{0,1,2,3,"3.5",4,5},{"F","D","C","B","A-","A","A+"}))</f>
        <v>F</v>
      </c>
      <c r="AL340" s="33" t="str">
        <f>IF(P340="0","0",LOOKUP(P340,{0,1,2,3,"3.5",4,5},{"F","D","C","B","A-","A","A+"}))</f>
        <v>F</v>
      </c>
      <c r="AM340" s="33" t="str">
        <f>IF(T340="0","0",LOOKUP(T340,{0,1,2,3,"3.5",4,5},{"F","D","C","B","A-","A","A+"}))</f>
        <v>F</v>
      </c>
      <c r="AN340" s="33" t="str">
        <f>IF(X340="0","0",LOOKUP(X340,{0,1,2,3,"3.5",4,5},{"F","D","C","B","A-","A","A+"}))</f>
        <v>F</v>
      </c>
      <c r="AO340" s="33" t="str">
        <f>IF(AB340="0","0",LOOKUP(AB340,{0,1,2,3,"3.5",4,5},{"F","D","C","B","A-","A","A+"}))</f>
        <v>F</v>
      </c>
      <c r="AP340" s="57">
        <f t="shared" si="69"/>
        <v>0</v>
      </c>
    </row>
    <row r="341" spans="1:42" x14ac:dyDescent="0.2">
      <c r="A341" s="89"/>
      <c r="B341" s="86"/>
      <c r="C341" s="88">
        <v>0</v>
      </c>
      <c r="D341" s="88">
        <v>0</v>
      </c>
      <c r="E341" s="59">
        <f t="shared" si="60"/>
        <v>0</v>
      </c>
      <c r="F341" s="59">
        <f>IF(E341="0","0",LOOKUP(E341,{0,33,40,50,60,70,80},{0,1,2,3,"3.5",4,5}))</f>
        <v>0</v>
      </c>
      <c r="G341" s="59"/>
      <c r="H341" s="59">
        <f>IF(G341="0","0",LOOKUP(G341,{0,33,40,50,60,70,80},{0,1,2,3,"3.5",4,5}))</f>
        <v>0</v>
      </c>
      <c r="I341" s="88">
        <v>0</v>
      </c>
      <c r="J341" s="88">
        <v>0</v>
      </c>
      <c r="K341" s="59">
        <f t="shared" si="61"/>
        <v>0</v>
      </c>
      <c r="L341" s="59">
        <f>IF(K341="0","0",LOOKUP(K341,{0,25,30,37,45,52,60},{0,1,2,3,"3.5",4,5}))</f>
        <v>0</v>
      </c>
      <c r="M341" s="88">
        <v>0</v>
      </c>
      <c r="N341" s="88">
        <v>0</v>
      </c>
      <c r="O341" s="59">
        <f t="shared" si="62"/>
        <v>0</v>
      </c>
      <c r="P341" s="59">
        <f>IF(O341="0","0",LOOKUP(O341,{0,33,40,50,60,70,80},{0,1,2,3,"3.5",4,5}))</f>
        <v>0</v>
      </c>
      <c r="Q341" s="88">
        <v>0</v>
      </c>
      <c r="R341" s="88">
        <v>0</v>
      </c>
      <c r="S341" s="59">
        <f t="shared" si="63"/>
        <v>0</v>
      </c>
      <c r="T341" s="59">
        <f>IF(S341="0","0",LOOKUP(S341,{0,33,40,50,60,70,80},{0,1,2,3,"3.5",4,5}))</f>
        <v>0</v>
      </c>
      <c r="U341" s="88">
        <v>0</v>
      </c>
      <c r="V341" s="88">
        <v>0</v>
      </c>
      <c r="W341" s="59">
        <f t="shared" si="64"/>
        <v>0</v>
      </c>
      <c r="X341" s="59">
        <f>IF(W341="0","0",LOOKUP(W341,{0,33,40,50,60,70,80},{0,1,2,3,"3.5",4,5}))</f>
        <v>0</v>
      </c>
      <c r="Y341" s="88">
        <v>0</v>
      </c>
      <c r="Z341" s="88">
        <v>0</v>
      </c>
      <c r="AA341" s="59">
        <f t="shared" si="65"/>
        <v>0</v>
      </c>
      <c r="AB341" s="59">
        <f>IF(AA341="0","0",LOOKUP(AA341,{0,25,30,37,45,52,60},{0,1,2,3,"3.5",4,5}))</f>
        <v>0</v>
      </c>
      <c r="AC341" s="82" t="s">
        <v>79</v>
      </c>
      <c r="AD341" s="82">
        <f>IF(ISBLANK(AB341)," ",IF(AB341="0","0",LOOKUP(AB341,{0,1,2,3,"3.5",4,5},{0,0,0,1,"1.5",2,3})))</f>
        <v>0</v>
      </c>
      <c r="AE341" s="77">
        <f t="shared" si="66"/>
        <v>0</v>
      </c>
      <c r="AF341" s="82" t="str">
        <f t="shared" si="67"/>
        <v>F</v>
      </c>
      <c r="AG341" s="85" t="str">
        <f t="shared" si="68"/>
        <v>Fail</v>
      </c>
      <c r="AH341" s="15"/>
      <c r="AI341" s="33" t="str">
        <f>IF(F341="0","0",LOOKUP(F341,{0,1,2,3,"3.5",4,5},{"F","D","C","B","A-","A","A+"}))</f>
        <v>F</v>
      </c>
      <c r="AJ341" s="33" t="str">
        <f>IF(H341="0","0",LOOKUP(H341,{0,1,2,3,"3.5",4,5},{"F","D","C","B","A-","A","A+"}))</f>
        <v>F</v>
      </c>
      <c r="AK341" s="33" t="str">
        <f>IF(L341="0","0",LOOKUP(L341,{0,1,2,3,"3.5",4,5},{"F","D","C","B","A-","A","A+"}))</f>
        <v>F</v>
      </c>
      <c r="AL341" s="33" t="str">
        <f>IF(P341="0","0",LOOKUP(P341,{0,1,2,3,"3.5",4,5},{"F","D","C","B","A-","A","A+"}))</f>
        <v>F</v>
      </c>
      <c r="AM341" s="33" t="str">
        <f>IF(T341="0","0",LOOKUP(T341,{0,1,2,3,"3.5",4,5},{"F","D","C","B","A-","A","A+"}))</f>
        <v>F</v>
      </c>
      <c r="AN341" s="33" t="str">
        <f>IF(X341="0","0",LOOKUP(X341,{0,1,2,3,"3.5",4,5},{"F","D","C","B","A-","A","A+"}))</f>
        <v>F</v>
      </c>
      <c r="AO341" s="33" t="str">
        <f>IF(AB341="0","0",LOOKUP(AB341,{0,1,2,3,"3.5",4,5},{"F","D","C","B","A-","A","A+"}))</f>
        <v>F</v>
      </c>
      <c r="AP341" s="57">
        <f t="shared" si="69"/>
        <v>0</v>
      </c>
    </row>
    <row r="342" spans="1:42" x14ac:dyDescent="0.2">
      <c r="A342" s="89"/>
      <c r="B342" s="86"/>
      <c r="C342" s="88">
        <v>0</v>
      </c>
      <c r="D342" s="88">
        <v>0</v>
      </c>
      <c r="E342" s="59">
        <f t="shared" si="60"/>
        <v>0</v>
      </c>
      <c r="F342" s="59">
        <f>IF(E342="0","0",LOOKUP(E342,{0,33,40,50,60,70,80},{0,1,2,3,"3.5",4,5}))</f>
        <v>0</v>
      </c>
      <c r="G342" s="59"/>
      <c r="H342" s="59">
        <f>IF(G342="0","0",LOOKUP(G342,{0,33,40,50,60,70,80},{0,1,2,3,"3.5",4,5}))</f>
        <v>0</v>
      </c>
      <c r="I342" s="88">
        <v>0</v>
      </c>
      <c r="J342" s="88">
        <v>0</v>
      </c>
      <c r="K342" s="59">
        <f t="shared" si="61"/>
        <v>0</v>
      </c>
      <c r="L342" s="59">
        <f>IF(K342="0","0",LOOKUP(K342,{0,25,30,37,45,52,60},{0,1,2,3,"3.5",4,5}))</f>
        <v>0</v>
      </c>
      <c r="M342" s="88">
        <v>0</v>
      </c>
      <c r="N342" s="88">
        <v>0</v>
      </c>
      <c r="O342" s="59">
        <f t="shared" si="62"/>
        <v>0</v>
      </c>
      <c r="P342" s="59">
        <f>IF(O342="0","0",LOOKUP(O342,{0,33,40,50,60,70,80},{0,1,2,3,"3.5",4,5}))</f>
        <v>0</v>
      </c>
      <c r="Q342" s="88">
        <v>0</v>
      </c>
      <c r="R342" s="88">
        <v>0</v>
      </c>
      <c r="S342" s="59">
        <f t="shared" si="63"/>
        <v>0</v>
      </c>
      <c r="T342" s="59">
        <f>IF(S342="0","0",LOOKUP(S342,{0,33,40,50,60,70,80},{0,1,2,3,"3.5",4,5}))</f>
        <v>0</v>
      </c>
      <c r="U342" s="88">
        <v>0</v>
      </c>
      <c r="V342" s="88">
        <v>0</v>
      </c>
      <c r="W342" s="59">
        <f t="shared" si="64"/>
        <v>0</v>
      </c>
      <c r="X342" s="59">
        <f>IF(W342="0","0",LOOKUP(W342,{0,33,40,50,60,70,80},{0,1,2,3,"3.5",4,5}))</f>
        <v>0</v>
      </c>
      <c r="Y342" s="88">
        <v>0</v>
      </c>
      <c r="Z342" s="88">
        <v>0</v>
      </c>
      <c r="AA342" s="59">
        <f t="shared" si="65"/>
        <v>0</v>
      </c>
      <c r="AB342" s="59">
        <f>IF(AA342="0","0",LOOKUP(AA342,{0,25,30,37,45,52,60},{0,1,2,3,"3.5",4,5}))</f>
        <v>0</v>
      </c>
      <c r="AC342" s="82" t="s">
        <v>79</v>
      </c>
      <c r="AD342" s="82">
        <f>IF(ISBLANK(AB342)," ",IF(AB342="0","0",LOOKUP(AB342,{0,1,2,3,"3.5",4,5},{0,0,0,1,"1.5",2,3})))</f>
        <v>0</v>
      </c>
      <c r="AE342" s="77">
        <f t="shared" si="66"/>
        <v>0</v>
      </c>
      <c r="AF342" s="82" t="str">
        <f t="shared" si="67"/>
        <v>F</v>
      </c>
      <c r="AG342" s="85" t="str">
        <f t="shared" si="68"/>
        <v>Fail</v>
      </c>
      <c r="AH342" s="15"/>
      <c r="AI342" s="33" t="str">
        <f>IF(F342="0","0",LOOKUP(F342,{0,1,2,3,"3.5",4,5},{"F","D","C","B","A-","A","A+"}))</f>
        <v>F</v>
      </c>
      <c r="AJ342" s="33" t="str">
        <f>IF(H342="0","0",LOOKUP(H342,{0,1,2,3,"3.5",4,5},{"F","D","C","B","A-","A","A+"}))</f>
        <v>F</v>
      </c>
      <c r="AK342" s="33" t="str">
        <f>IF(L342="0","0",LOOKUP(L342,{0,1,2,3,"3.5",4,5},{"F","D","C","B","A-","A","A+"}))</f>
        <v>F</v>
      </c>
      <c r="AL342" s="33" t="str">
        <f>IF(P342="0","0",LOOKUP(P342,{0,1,2,3,"3.5",4,5},{"F","D","C","B","A-","A","A+"}))</f>
        <v>F</v>
      </c>
      <c r="AM342" s="33" t="str">
        <f>IF(T342="0","0",LOOKUP(T342,{0,1,2,3,"3.5",4,5},{"F","D","C","B","A-","A","A+"}))</f>
        <v>F</v>
      </c>
      <c r="AN342" s="33" t="str">
        <f>IF(X342="0","0",LOOKUP(X342,{0,1,2,3,"3.5",4,5},{"F","D","C","B","A-","A","A+"}))</f>
        <v>F</v>
      </c>
      <c r="AO342" s="33" t="str">
        <f>IF(AB342="0","0",LOOKUP(AB342,{0,1,2,3,"3.5",4,5},{"F","D","C","B","A-","A","A+"}))</f>
        <v>F</v>
      </c>
      <c r="AP342" s="57">
        <f t="shared" si="69"/>
        <v>0</v>
      </c>
    </row>
    <row r="343" spans="1:42" x14ac:dyDescent="0.2">
      <c r="A343" s="89"/>
      <c r="B343" s="86"/>
      <c r="C343" s="88">
        <v>0</v>
      </c>
      <c r="D343" s="88">
        <v>0</v>
      </c>
      <c r="E343" s="59">
        <f t="shared" si="60"/>
        <v>0</v>
      </c>
      <c r="F343" s="59">
        <f>IF(E343="0","0",LOOKUP(E343,{0,33,40,50,60,70,80},{0,1,2,3,"3.5",4,5}))</f>
        <v>0</v>
      </c>
      <c r="G343" s="59"/>
      <c r="H343" s="59">
        <f>IF(G343="0","0",LOOKUP(G343,{0,33,40,50,60,70,80},{0,1,2,3,"3.5",4,5}))</f>
        <v>0</v>
      </c>
      <c r="I343" s="88">
        <v>0</v>
      </c>
      <c r="J343" s="88">
        <v>0</v>
      </c>
      <c r="K343" s="59">
        <f t="shared" si="61"/>
        <v>0</v>
      </c>
      <c r="L343" s="59">
        <f>IF(K343="0","0",LOOKUP(K343,{0,25,30,37,45,52,60},{0,1,2,3,"3.5",4,5}))</f>
        <v>0</v>
      </c>
      <c r="M343" s="88">
        <v>0</v>
      </c>
      <c r="N343" s="88">
        <v>0</v>
      </c>
      <c r="O343" s="59">
        <f t="shared" si="62"/>
        <v>0</v>
      </c>
      <c r="P343" s="59">
        <f>IF(O343="0","0",LOOKUP(O343,{0,33,40,50,60,70,80},{0,1,2,3,"3.5",4,5}))</f>
        <v>0</v>
      </c>
      <c r="Q343" s="88">
        <v>0</v>
      </c>
      <c r="R343" s="88">
        <v>0</v>
      </c>
      <c r="S343" s="59">
        <f t="shared" si="63"/>
        <v>0</v>
      </c>
      <c r="T343" s="59">
        <f>IF(S343="0","0",LOOKUP(S343,{0,33,40,50,60,70,80},{0,1,2,3,"3.5",4,5}))</f>
        <v>0</v>
      </c>
      <c r="U343" s="88">
        <v>0</v>
      </c>
      <c r="V343" s="88">
        <v>0</v>
      </c>
      <c r="W343" s="59">
        <f t="shared" si="64"/>
        <v>0</v>
      </c>
      <c r="X343" s="59">
        <f>IF(W343="0","0",LOOKUP(W343,{0,33,40,50,60,70,80},{0,1,2,3,"3.5",4,5}))</f>
        <v>0</v>
      </c>
      <c r="Y343" s="88">
        <v>0</v>
      </c>
      <c r="Z343" s="88">
        <v>0</v>
      </c>
      <c r="AA343" s="59">
        <f t="shared" si="65"/>
        <v>0</v>
      </c>
      <c r="AB343" s="59">
        <f>IF(AA343="0","0",LOOKUP(AA343,{0,25,30,37,45,52,60},{0,1,2,3,"3.5",4,5}))</f>
        <v>0</v>
      </c>
      <c r="AC343" s="82" t="s">
        <v>79</v>
      </c>
      <c r="AD343" s="82">
        <f>IF(ISBLANK(AB343)," ",IF(AB343="0","0",LOOKUP(AB343,{0,1,2,3,"3.5",4,5},{0,0,0,1,"1.5",2,3})))</f>
        <v>0</v>
      </c>
      <c r="AE343" s="77">
        <f t="shared" si="66"/>
        <v>0</v>
      </c>
      <c r="AF343" s="82" t="str">
        <f t="shared" si="67"/>
        <v>F</v>
      </c>
      <c r="AG343" s="85" t="str">
        <f t="shared" si="68"/>
        <v>Fail</v>
      </c>
      <c r="AH343" s="15"/>
      <c r="AI343" s="33" t="str">
        <f>IF(F343="0","0",LOOKUP(F343,{0,1,2,3,"3.5",4,5},{"F","D","C","B","A-","A","A+"}))</f>
        <v>F</v>
      </c>
      <c r="AJ343" s="33" t="str">
        <f>IF(H343="0","0",LOOKUP(H343,{0,1,2,3,"3.5",4,5},{"F","D","C","B","A-","A","A+"}))</f>
        <v>F</v>
      </c>
      <c r="AK343" s="33" t="str">
        <f>IF(L343="0","0",LOOKUP(L343,{0,1,2,3,"3.5",4,5},{"F","D","C","B","A-","A","A+"}))</f>
        <v>F</v>
      </c>
      <c r="AL343" s="33" t="str">
        <f>IF(P343="0","0",LOOKUP(P343,{0,1,2,3,"3.5",4,5},{"F","D","C","B","A-","A","A+"}))</f>
        <v>F</v>
      </c>
      <c r="AM343" s="33" t="str">
        <f>IF(T343="0","0",LOOKUP(T343,{0,1,2,3,"3.5",4,5},{"F","D","C","B","A-","A","A+"}))</f>
        <v>F</v>
      </c>
      <c r="AN343" s="33" t="str">
        <f>IF(X343="0","0",LOOKUP(X343,{0,1,2,3,"3.5",4,5},{"F","D","C","B","A-","A","A+"}))</f>
        <v>F</v>
      </c>
      <c r="AO343" s="33" t="str">
        <f>IF(AB343="0","0",LOOKUP(AB343,{0,1,2,3,"3.5",4,5},{"F","D","C","B","A-","A","A+"}))</f>
        <v>F</v>
      </c>
      <c r="AP343" s="57">
        <f t="shared" si="69"/>
        <v>0</v>
      </c>
    </row>
    <row r="344" spans="1:42" x14ac:dyDescent="0.2">
      <c r="A344" s="89"/>
      <c r="B344" s="86"/>
      <c r="C344" s="88">
        <v>0</v>
      </c>
      <c r="D344" s="88">
        <v>0</v>
      </c>
      <c r="E344" s="59">
        <f t="shared" si="60"/>
        <v>0</v>
      </c>
      <c r="F344" s="59">
        <f>IF(E344="0","0",LOOKUP(E344,{0,33,40,50,60,70,80},{0,1,2,3,"3.5",4,5}))</f>
        <v>0</v>
      </c>
      <c r="G344" s="59"/>
      <c r="H344" s="59">
        <f>IF(G344="0","0",LOOKUP(G344,{0,33,40,50,60,70,80},{0,1,2,3,"3.5",4,5}))</f>
        <v>0</v>
      </c>
      <c r="I344" s="88">
        <v>0</v>
      </c>
      <c r="J344" s="88">
        <v>0</v>
      </c>
      <c r="K344" s="59">
        <f t="shared" si="61"/>
        <v>0</v>
      </c>
      <c r="L344" s="59">
        <f>IF(K344="0","0",LOOKUP(K344,{0,25,30,37,45,52,60},{0,1,2,3,"3.5",4,5}))</f>
        <v>0</v>
      </c>
      <c r="M344" s="88">
        <v>0</v>
      </c>
      <c r="N344" s="88">
        <v>0</v>
      </c>
      <c r="O344" s="59">
        <f t="shared" si="62"/>
        <v>0</v>
      </c>
      <c r="P344" s="59">
        <f>IF(O344="0","0",LOOKUP(O344,{0,33,40,50,60,70,80},{0,1,2,3,"3.5",4,5}))</f>
        <v>0</v>
      </c>
      <c r="Q344" s="88">
        <v>0</v>
      </c>
      <c r="R344" s="88">
        <v>0</v>
      </c>
      <c r="S344" s="59">
        <f t="shared" si="63"/>
        <v>0</v>
      </c>
      <c r="T344" s="59">
        <f>IF(S344="0","0",LOOKUP(S344,{0,33,40,50,60,70,80},{0,1,2,3,"3.5",4,5}))</f>
        <v>0</v>
      </c>
      <c r="U344" s="88">
        <v>0</v>
      </c>
      <c r="V344" s="88">
        <v>0</v>
      </c>
      <c r="W344" s="59">
        <f t="shared" si="64"/>
        <v>0</v>
      </c>
      <c r="X344" s="59">
        <f>IF(W344="0","0",LOOKUP(W344,{0,33,40,50,60,70,80},{0,1,2,3,"3.5",4,5}))</f>
        <v>0</v>
      </c>
      <c r="Y344" s="88">
        <v>0</v>
      </c>
      <c r="Z344" s="88">
        <v>0</v>
      </c>
      <c r="AA344" s="59">
        <f t="shared" si="65"/>
        <v>0</v>
      </c>
      <c r="AB344" s="59">
        <f>IF(AA344="0","0",LOOKUP(AA344,{0,25,30,37,45,52,60},{0,1,2,3,"3.5",4,5}))</f>
        <v>0</v>
      </c>
      <c r="AC344" s="82" t="s">
        <v>79</v>
      </c>
      <c r="AD344" s="82">
        <f>IF(ISBLANK(AB344)," ",IF(AB344="0","0",LOOKUP(AB344,{0,1,2,3,"3.5",4,5},{0,0,0,1,"1.5",2,3})))</f>
        <v>0</v>
      </c>
      <c r="AE344" s="77">
        <f t="shared" si="66"/>
        <v>0</v>
      </c>
      <c r="AF344" s="82" t="str">
        <f t="shared" si="67"/>
        <v>F</v>
      </c>
      <c r="AG344" s="85" t="str">
        <f t="shared" si="68"/>
        <v>Fail</v>
      </c>
      <c r="AH344" s="15"/>
      <c r="AI344" s="33" t="str">
        <f>IF(F344="0","0",LOOKUP(F344,{0,1,2,3,"3.5",4,5},{"F","D","C","B","A-","A","A+"}))</f>
        <v>F</v>
      </c>
      <c r="AJ344" s="33" t="str">
        <f>IF(H344="0","0",LOOKUP(H344,{0,1,2,3,"3.5",4,5},{"F","D","C","B","A-","A","A+"}))</f>
        <v>F</v>
      </c>
      <c r="AK344" s="33" t="str">
        <f>IF(L344="0","0",LOOKUP(L344,{0,1,2,3,"3.5",4,5},{"F","D","C","B","A-","A","A+"}))</f>
        <v>F</v>
      </c>
      <c r="AL344" s="33" t="str">
        <f>IF(P344="0","0",LOOKUP(P344,{0,1,2,3,"3.5",4,5},{"F","D","C","B","A-","A","A+"}))</f>
        <v>F</v>
      </c>
      <c r="AM344" s="33" t="str">
        <f>IF(T344="0","0",LOOKUP(T344,{0,1,2,3,"3.5",4,5},{"F","D","C","B","A-","A","A+"}))</f>
        <v>F</v>
      </c>
      <c r="AN344" s="33" t="str">
        <f>IF(X344="0","0",LOOKUP(X344,{0,1,2,3,"3.5",4,5},{"F","D","C","B","A-","A","A+"}))</f>
        <v>F</v>
      </c>
      <c r="AO344" s="33" t="str">
        <f>IF(AB344="0","0",LOOKUP(AB344,{0,1,2,3,"3.5",4,5},{"F","D","C","B","A-","A","A+"}))</f>
        <v>F</v>
      </c>
      <c r="AP344" s="57">
        <f t="shared" si="69"/>
        <v>0</v>
      </c>
    </row>
    <row r="345" spans="1:42" x14ac:dyDescent="0.2">
      <c r="A345" s="89"/>
      <c r="B345" s="86"/>
      <c r="C345" s="88">
        <v>0</v>
      </c>
      <c r="D345" s="88">
        <v>0</v>
      </c>
      <c r="E345" s="59">
        <f t="shared" si="60"/>
        <v>0</v>
      </c>
      <c r="F345" s="59">
        <f>IF(E345="0","0",LOOKUP(E345,{0,33,40,50,60,70,80},{0,1,2,3,"3.5",4,5}))</f>
        <v>0</v>
      </c>
      <c r="G345" s="59"/>
      <c r="H345" s="59">
        <f>IF(G345="0","0",LOOKUP(G345,{0,33,40,50,60,70,80},{0,1,2,3,"3.5",4,5}))</f>
        <v>0</v>
      </c>
      <c r="I345" s="88">
        <v>0</v>
      </c>
      <c r="J345" s="88">
        <v>0</v>
      </c>
      <c r="K345" s="59">
        <f t="shared" si="61"/>
        <v>0</v>
      </c>
      <c r="L345" s="59">
        <f>IF(K345="0","0",LOOKUP(K345,{0,25,30,37,45,52,60},{0,1,2,3,"3.5",4,5}))</f>
        <v>0</v>
      </c>
      <c r="M345" s="88">
        <v>0</v>
      </c>
      <c r="N345" s="88">
        <v>0</v>
      </c>
      <c r="O345" s="59">
        <f t="shared" si="62"/>
        <v>0</v>
      </c>
      <c r="P345" s="59">
        <f>IF(O345="0","0",LOOKUP(O345,{0,33,40,50,60,70,80},{0,1,2,3,"3.5",4,5}))</f>
        <v>0</v>
      </c>
      <c r="Q345" s="88">
        <v>0</v>
      </c>
      <c r="R345" s="88">
        <v>0</v>
      </c>
      <c r="S345" s="59">
        <f t="shared" si="63"/>
        <v>0</v>
      </c>
      <c r="T345" s="59">
        <f>IF(S345="0","0",LOOKUP(S345,{0,33,40,50,60,70,80},{0,1,2,3,"3.5",4,5}))</f>
        <v>0</v>
      </c>
      <c r="U345" s="88">
        <v>0</v>
      </c>
      <c r="V345" s="88">
        <v>0</v>
      </c>
      <c r="W345" s="59">
        <f t="shared" si="64"/>
        <v>0</v>
      </c>
      <c r="X345" s="59">
        <f>IF(W345="0","0",LOOKUP(W345,{0,33,40,50,60,70,80},{0,1,2,3,"3.5",4,5}))</f>
        <v>0</v>
      </c>
      <c r="Y345" s="88">
        <v>0</v>
      </c>
      <c r="Z345" s="88">
        <v>0</v>
      </c>
      <c r="AA345" s="59">
        <f t="shared" si="65"/>
        <v>0</v>
      </c>
      <c r="AB345" s="59">
        <f>IF(AA345="0","0",LOOKUP(AA345,{0,25,30,37,45,52,60},{0,1,2,3,"3.5",4,5}))</f>
        <v>0</v>
      </c>
      <c r="AC345" s="82" t="s">
        <v>79</v>
      </c>
      <c r="AD345" s="82">
        <f>IF(ISBLANK(AB345)," ",IF(AB345="0","0",LOOKUP(AB345,{0,1,2,3,"3.5",4,5},{0,0,0,1,"1.5",2,3})))</f>
        <v>0</v>
      </c>
      <c r="AE345" s="77">
        <f t="shared" si="66"/>
        <v>0</v>
      </c>
      <c r="AF345" s="82" t="str">
        <f t="shared" si="67"/>
        <v>F</v>
      </c>
      <c r="AG345" s="85" t="str">
        <f t="shared" si="68"/>
        <v>Fail</v>
      </c>
      <c r="AH345" s="15"/>
      <c r="AI345" s="33" t="str">
        <f>IF(F345="0","0",LOOKUP(F345,{0,1,2,3,"3.5",4,5},{"F","D","C","B","A-","A","A+"}))</f>
        <v>F</v>
      </c>
      <c r="AJ345" s="33" t="str">
        <f>IF(H345="0","0",LOOKUP(H345,{0,1,2,3,"3.5",4,5},{"F","D","C","B","A-","A","A+"}))</f>
        <v>F</v>
      </c>
      <c r="AK345" s="33" t="str">
        <f>IF(L345="0","0",LOOKUP(L345,{0,1,2,3,"3.5",4,5},{"F","D","C","B","A-","A","A+"}))</f>
        <v>F</v>
      </c>
      <c r="AL345" s="33" t="str">
        <f>IF(P345="0","0",LOOKUP(P345,{0,1,2,3,"3.5",4,5},{"F","D","C","B","A-","A","A+"}))</f>
        <v>F</v>
      </c>
      <c r="AM345" s="33" t="str">
        <f>IF(T345="0","0",LOOKUP(T345,{0,1,2,3,"3.5",4,5},{"F","D","C","B","A-","A","A+"}))</f>
        <v>F</v>
      </c>
      <c r="AN345" s="33" t="str">
        <f>IF(X345="0","0",LOOKUP(X345,{0,1,2,3,"3.5",4,5},{"F","D","C","B","A-","A","A+"}))</f>
        <v>F</v>
      </c>
      <c r="AO345" s="33" t="str">
        <f>IF(AB345="0","0",LOOKUP(AB345,{0,1,2,3,"3.5",4,5},{"F","D","C","B","A-","A","A+"}))</f>
        <v>F</v>
      </c>
      <c r="AP345" s="57">
        <f t="shared" si="69"/>
        <v>0</v>
      </c>
    </row>
    <row r="346" spans="1:42" x14ac:dyDescent="0.2">
      <c r="A346" s="89"/>
      <c r="B346" s="86"/>
      <c r="C346" s="88">
        <v>0</v>
      </c>
      <c r="D346" s="88">
        <v>0</v>
      </c>
      <c r="E346" s="59">
        <f t="shared" si="60"/>
        <v>0</v>
      </c>
      <c r="F346" s="59">
        <f>IF(E346="0","0",LOOKUP(E346,{0,33,40,50,60,70,80},{0,1,2,3,"3.5",4,5}))</f>
        <v>0</v>
      </c>
      <c r="G346" s="59"/>
      <c r="H346" s="59">
        <f>IF(G346="0","0",LOOKUP(G346,{0,33,40,50,60,70,80},{0,1,2,3,"3.5",4,5}))</f>
        <v>0</v>
      </c>
      <c r="I346" s="88">
        <v>0</v>
      </c>
      <c r="J346" s="88">
        <v>0</v>
      </c>
      <c r="K346" s="59">
        <f t="shared" si="61"/>
        <v>0</v>
      </c>
      <c r="L346" s="59">
        <f>IF(K346="0","0",LOOKUP(K346,{0,25,30,37,45,52,60},{0,1,2,3,"3.5",4,5}))</f>
        <v>0</v>
      </c>
      <c r="M346" s="88">
        <v>0</v>
      </c>
      <c r="N346" s="88">
        <v>0</v>
      </c>
      <c r="O346" s="59">
        <f t="shared" si="62"/>
        <v>0</v>
      </c>
      <c r="P346" s="59">
        <f>IF(O346="0","0",LOOKUP(O346,{0,33,40,50,60,70,80},{0,1,2,3,"3.5",4,5}))</f>
        <v>0</v>
      </c>
      <c r="Q346" s="88">
        <v>0</v>
      </c>
      <c r="R346" s="88">
        <v>0</v>
      </c>
      <c r="S346" s="59">
        <f t="shared" si="63"/>
        <v>0</v>
      </c>
      <c r="T346" s="59">
        <f>IF(S346="0","0",LOOKUP(S346,{0,33,40,50,60,70,80},{0,1,2,3,"3.5",4,5}))</f>
        <v>0</v>
      </c>
      <c r="U346" s="88">
        <v>0</v>
      </c>
      <c r="V346" s="88">
        <v>0</v>
      </c>
      <c r="W346" s="59">
        <f t="shared" si="64"/>
        <v>0</v>
      </c>
      <c r="X346" s="59">
        <f>IF(W346="0","0",LOOKUP(W346,{0,33,40,50,60,70,80},{0,1,2,3,"3.5",4,5}))</f>
        <v>0</v>
      </c>
      <c r="Y346" s="88">
        <v>0</v>
      </c>
      <c r="Z346" s="88">
        <v>0</v>
      </c>
      <c r="AA346" s="59">
        <f t="shared" si="65"/>
        <v>0</v>
      </c>
      <c r="AB346" s="59">
        <f>IF(AA346="0","0",LOOKUP(AA346,{0,25,30,37,45,52,60},{0,1,2,3,"3.5",4,5}))</f>
        <v>0</v>
      </c>
      <c r="AC346" s="82" t="s">
        <v>79</v>
      </c>
      <c r="AD346" s="82">
        <f>IF(ISBLANK(AB346)," ",IF(AB346="0","0",LOOKUP(AB346,{0,1,2,3,"3.5",4,5},{0,0,0,1,"1.5",2,3})))</f>
        <v>0</v>
      </c>
      <c r="AE346" s="77">
        <f t="shared" si="66"/>
        <v>0</v>
      </c>
      <c r="AF346" s="82" t="str">
        <f t="shared" si="67"/>
        <v>F</v>
      </c>
      <c r="AG346" s="85" t="str">
        <f t="shared" si="68"/>
        <v>Fail</v>
      </c>
      <c r="AH346" s="15"/>
      <c r="AI346" s="33" t="str">
        <f>IF(F346="0","0",LOOKUP(F346,{0,1,2,3,"3.5",4,5},{"F","D","C","B","A-","A","A+"}))</f>
        <v>F</v>
      </c>
      <c r="AJ346" s="33" t="str">
        <f>IF(H346="0","0",LOOKUP(H346,{0,1,2,3,"3.5",4,5},{"F","D","C","B","A-","A","A+"}))</f>
        <v>F</v>
      </c>
      <c r="AK346" s="33" t="str">
        <f>IF(L346="0","0",LOOKUP(L346,{0,1,2,3,"3.5",4,5},{"F","D","C","B","A-","A","A+"}))</f>
        <v>F</v>
      </c>
      <c r="AL346" s="33" t="str">
        <f>IF(P346="0","0",LOOKUP(P346,{0,1,2,3,"3.5",4,5},{"F","D","C","B","A-","A","A+"}))</f>
        <v>F</v>
      </c>
      <c r="AM346" s="33" t="str">
        <f>IF(T346="0","0",LOOKUP(T346,{0,1,2,3,"3.5",4,5},{"F","D","C","B","A-","A","A+"}))</f>
        <v>F</v>
      </c>
      <c r="AN346" s="33" t="str">
        <f>IF(X346="0","0",LOOKUP(X346,{0,1,2,3,"3.5",4,5},{"F","D","C","B","A-","A","A+"}))</f>
        <v>F</v>
      </c>
      <c r="AO346" s="33" t="str">
        <f>IF(AB346="0","0",LOOKUP(AB346,{0,1,2,3,"3.5",4,5},{"F","D","C","B","A-","A","A+"}))</f>
        <v>F</v>
      </c>
      <c r="AP346" s="57">
        <f t="shared" si="69"/>
        <v>0</v>
      </c>
    </row>
    <row r="347" spans="1:42" x14ac:dyDescent="0.2">
      <c r="A347" s="89"/>
      <c r="B347" s="86"/>
      <c r="C347" s="88">
        <v>0</v>
      </c>
      <c r="D347" s="88">
        <v>0</v>
      </c>
      <c r="E347" s="59">
        <f t="shared" si="60"/>
        <v>0</v>
      </c>
      <c r="F347" s="59">
        <f>IF(E347="0","0",LOOKUP(E347,{0,33,40,50,60,70,80},{0,1,2,3,"3.5",4,5}))</f>
        <v>0</v>
      </c>
      <c r="G347" s="59"/>
      <c r="H347" s="59">
        <f>IF(G347="0","0",LOOKUP(G347,{0,33,40,50,60,70,80},{0,1,2,3,"3.5",4,5}))</f>
        <v>0</v>
      </c>
      <c r="I347" s="88">
        <v>0</v>
      </c>
      <c r="J347" s="88">
        <v>0</v>
      </c>
      <c r="K347" s="59">
        <f t="shared" si="61"/>
        <v>0</v>
      </c>
      <c r="L347" s="59">
        <f>IF(K347="0","0",LOOKUP(K347,{0,25,30,37,45,52,60},{0,1,2,3,"3.5",4,5}))</f>
        <v>0</v>
      </c>
      <c r="M347" s="88">
        <v>0</v>
      </c>
      <c r="N347" s="88">
        <v>0</v>
      </c>
      <c r="O347" s="59">
        <f t="shared" si="62"/>
        <v>0</v>
      </c>
      <c r="P347" s="59">
        <f>IF(O347="0","0",LOOKUP(O347,{0,33,40,50,60,70,80},{0,1,2,3,"3.5",4,5}))</f>
        <v>0</v>
      </c>
      <c r="Q347" s="88">
        <v>0</v>
      </c>
      <c r="R347" s="88">
        <v>0</v>
      </c>
      <c r="S347" s="59">
        <f t="shared" si="63"/>
        <v>0</v>
      </c>
      <c r="T347" s="59">
        <f>IF(S347="0","0",LOOKUP(S347,{0,33,40,50,60,70,80},{0,1,2,3,"3.5",4,5}))</f>
        <v>0</v>
      </c>
      <c r="U347" s="88">
        <v>0</v>
      </c>
      <c r="V347" s="88">
        <v>0</v>
      </c>
      <c r="W347" s="59">
        <f t="shared" si="64"/>
        <v>0</v>
      </c>
      <c r="X347" s="59">
        <f>IF(W347="0","0",LOOKUP(W347,{0,33,40,50,60,70,80},{0,1,2,3,"3.5",4,5}))</f>
        <v>0</v>
      </c>
      <c r="Y347" s="88">
        <v>0</v>
      </c>
      <c r="Z347" s="88">
        <v>0</v>
      </c>
      <c r="AA347" s="59">
        <f t="shared" si="65"/>
        <v>0</v>
      </c>
      <c r="AB347" s="59">
        <f>IF(AA347="0","0",LOOKUP(AA347,{0,25,30,37,45,52,60},{0,1,2,3,"3.5",4,5}))</f>
        <v>0</v>
      </c>
      <c r="AC347" s="82" t="s">
        <v>79</v>
      </c>
      <c r="AD347" s="82">
        <f>IF(ISBLANK(AB347)," ",IF(AB347="0","0",LOOKUP(AB347,{0,1,2,3,"3.5",4,5},{0,0,0,1,"1.5",2,3})))</f>
        <v>0</v>
      </c>
      <c r="AE347" s="77">
        <f t="shared" si="66"/>
        <v>0</v>
      </c>
      <c r="AF347" s="82" t="str">
        <f t="shared" si="67"/>
        <v>F</v>
      </c>
      <c r="AG347" s="85" t="str">
        <f t="shared" si="68"/>
        <v>Fail</v>
      </c>
      <c r="AH347" s="15"/>
      <c r="AI347" s="33" t="str">
        <f>IF(F347="0","0",LOOKUP(F347,{0,1,2,3,"3.5",4,5},{"F","D","C","B","A-","A","A+"}))</f>
        <v>F</v>
      </c>
      <c r="AJ347" s="33" t="str">
        <f>IF(H347="0","0",LOOKUP(H347,{0,1,2,3,"3.5",4,5},{"F","D","C","B","A-","A","A+"}))</f>
        <v>F</v>
      </c>
      <c r="AK347" s="33" t="str">
        <f>IF(L347="0","0",LOOKUP(L347,{0,1,2,3,"3.5",4,5},{"F","D","C","B","A-","A","A+"}))</f>
        <v>F</v>
      </c>
      <c r="AL347" s="33" t="str">
        <f>IF(P347="0","0",LOOKUP(P347,{0,1,2,3,"3.5",4,5},{"F","D","C","B","A-","A","A+"}))</f>
        <v>F</v>
      </c>
      <c r="AM347" s="33" t="str">
        <f>IF(T347="0","0",LOOKUP(T347,{0,1,2,3,"3.5",4,5},{"F","D","C","B","A-","A","A+"}))</f>
        <v>F</v>
      </c>
      <c r="AN347" s="33" t="str">
        <f>IF(X347="0","0",LOOKUP(X347,{0,1,2,3,"3.5",4,5},{"F","D","C","B","A-","A","A+"}))</f>
        <v>F</v>
      </c>
      <c r="AO347" s="33" t="str">
        <f>IF(AB347="0","0",LOOKUP(AB347,{0,1,2,3,"3.5",4,5},{"F","D","C","B","A-","A","A+"}))</f>
        <v>F</v>
      </c>
      <c r="AP347" s="57">
        <f t="shared" si="69"/>
        <v>0</v>
      </c>
    </row>
    <row r="348" spans="1:42" x14ac:dyDescent="0.2">
      <c r="A348" s="89"/>
      <c r="B348" s="86"/>
      <c r="C348" s="88">
        <v>0</v>
      </c>
      <c r="D348" s="88">
        <v>0</v>
      </c>
      <c r="E348" s="59">
        <f t="shared" si="60"/>
        <v>0</v>
      </c>
      <c r="F348" s="59">
        <f>IF(E348="0","0",LOOKUP(E348,{0,33,40,50,60,70,80},{0,1,2,3,"3.5",4,5}))</f>
        <v>0</v>
      </c>
      <c r="G348" s="59"/>
      <c r="H348" s="59">
        <f>IF(G348="0","0",LOOKUP(G348,{0,33,40,50,60,70,80},{0,1,2,3,"3.5",4,5}))</f>
        <v>0</v>
      </c>
      <c r="I348" s="88">
        <v>0</v>
      </c>
      <c r="J348" s="88">
        <v>0</v>
      </c>
      <c r="K348" s="59">
        <f t="shared" si="61"/>
        <v>0</v>
      </c>
      <c r="L348" s="59">
        <f>IF(K348="0","0",LOOKUP(K348,{0,25,30,37,45,52,60},{0,1,2,3,"3.5",4,5}))</f>
        <v>0</v>
      </c>
      <c r="M348" s="88">
        <v>0</v>
      </c>
      <c r="N348" s="88">
        <v>0</v>
      </c>
      <c r="O348" s="59">
        <f t="shared" si="62"/>
        <v>0</v>
      </c>
      <c r="P348" s="59">
        <f>IF(O348="0","0",LOOKUP(O348,{0,33,40,50,60,70,80},{0,1,2,3,"3.5",4,5}))</f>
        <v>0</v>
      </c>
      <c r="Q348" s="88">
        <v>0</v>
      </c>
      <c r="R348" s="88">
        <v>0</v>
      </c>
      <c r="S348" s="59">
        <f t="shared" si="63"/>
        <v>0</v>
      </c>
      <c r="T348" s="59">
        <f>IF(S348="0","0",LOOKUP(S348,{0,33,40,50,60,70,80},{0,1,2,3,"3.5",4,5}))</f>
        <v>0</v>
      </c>
      <c r="U348" s="88">
        <v>0</v>
      </c>
      <c r="V348" s="88">
        <v>0</v>
      </c>
      <c r="W348" s="59">
        <f t="shared" si="64"/>
        <v>0</v>
      </c>
      <c r="X348" s="59">
        <f>IF(W348="0","0",LOOKUP(W348,{0,33,40,50,60,70,80},{0,1,2,3,"3.5",4,5}))</f>
        <v>0</v>
      </c>
      <c r="Y348" s="88">
        <v>0</v>
      </c>
      <c r="Z348" s="88">
        <v>0</v>
      </c>
      <c r="AA348" s="59">
        <f t="shared" si="65"/>
        <v>0</v>
      </c>
      <c r="AB348" s="59">
        <f>IF(AA348="0","0",LOOKUP(AA348,{0,25,30,37,45,52,60},{0,1,2,3,"3.5",4,5}))</f>
        <v>0</v>
      </c>
      <c r="AC348" s="82" t="s">
        <v>79</v>
      </c>
      <c r="AD348" s="82">
        <f>IF(ISBLANK(AB348)," ",IF(AB348="0","0",LOOKUP(AB348,{0,1,2,3,"3.5",4,5},{0,0,0,1,"1.5",2,3})))</f>
        <v>0</v>
      </c>
      <c r="AE348" s="77">
        <f t="shared" si="66"/>
        <v>0</v>
      </c>
      <c r="AF348" s="82" t="str">
        <f t="shared" si="67"/>
        <v>F</v>
      </c>
      <c r="AG348" s="85" t="str">
        <f t="shared" si="68"/>
        <v>Fail</v>
      </c>
      <c r="AH348" s="15"/>
      <c r="AI348" s="33" t="str">
        <f>IF(F348="0","0",LOOKUP(F348,{0,1,2,3,"3.5",4,5},{"F","D","C","B","A-","A","A+"}))</f>
        <v>F</v>
      </c>
      <c r="AJ348" s="33" t="str">
        <f>IF(H348="0","0",LOOKUP(H348,{0,1,2,3,"3.5",4,5},{"F","D","C","B","A-","A","A+"}))</f>
        <v>F</v>
      </c>
      <c r="AK348" s="33" t="str">
        <f>IF(L348="0","0",LOOKUP(L348,{0,1,2,3,"3.5",4,5},{"F","D","C","B","A-","A","A+"}))</f>
        <v>F</v>
      </c>
      <c r="AL348" s="33" t="str">
        <f>IF(P348="0","0",LOOKUP(P348,{0,1,2,3,"3.5",4,5},{"F","D","C","B","A-","A","A+"}))</f>
        <v>F</v>
      </c>
      <c r="AM348" s="33" t="str">
        <f>IF(T348="0","0",LOOKUP(T348,{0,1,2,3,"3.5",4,5},{"F","D","C","B","A-","A","A+"}))</f>
        <v>F</v>
      </c>
      <c r="AN348" s="33" t="str">
        <f>IF(X348="0","0",LOOKUP(X348,{0,1,2,3,"3.5",4,5},{"F","D","C","B","A-","A","A+"}))</f>
        <v>F</v>
      </c>
      <c r="AO348" s="33" t="str">
        <f>IF(AB348="0","0",LOOKUP(AB348,{0,1,2,3,"3.5",4,5},{"F","D","C","B","A-","A","A+"}))</f>
        <v>F</v>
      </c>
      <c r="AP348" s="57">
        <f t="shared" si="69"/>
        <v>0</v>
      </c>
    </row>
    <row r="349" spans="1:42" x14ac:dyDescent="0.2">
      <c r="A349" s="89"/>
      <c r="B349" s="86"/>
      <c r="C349" s="88">
        <v>0</v>
      </c>
      <c r="D349" s="88">
        <v>0</v>
      </c>
      <c r="E349" s="59">
        <f t="shared" si="60"/>
        <v>0</v>
      </c>
      <c r="F349" s="59">
        <f>IF(E349="0","0",LOOKUP(E349,{0,33,40,50,60,70,80},{0,1,2,3,"3.5",4,5}))</f>
        <v>0</v>
      </c>
      <c r="G349" s="59"/>
      <c r="H349" s="59">
        <f>IF(G349="0","0",LOOKUP(G349,{0,33,40,50,60,70,80},{0,1,2,3,"3.5",4,5}))</f>
        <v>0</v>
      </c>
      <c r="I349" s="88">
        <v>0</v>
      </c>
      <c r="J349" s="88">
        <v>0</v>
      </c>
      <c r="K349" s="59">
        <f t="shared" si="61"/>
        <v>0</v>
      </c>
      <c r="L349" s="59">
        <f>IF(K349="0","0",LOOKUP(K349,{0,25,30,37,45,52,60},{0,1,2,3,"3.5",4,5}))</f>
        <v>0</v>
      </c>
      <c r="M349" s="88">
        <v>0</v>
      </c>
      <c r="N349" s="88">
        <v>0</v>
      </c>
      <c r="O349" s="59">
        <f t="shared" si="62"/>
        <v>0</v>
      </c>
      <c r="P349" s="59">
        <f>IF(O349="0","0",LOOKUP(O349,{0,33,40,50,60,70,80},{0,1,2,3,"3.5",4,5}))</f>
        <v>0</v>
      </c>
      <c r="Q349" s="88">
        <v>0</v>
      </c>
      <c r="R349" s="88">
        <v>0</v>
      </c>
      <c r="S349" s="59">
        <f t="shared" si="63"/>
        <v>0</v>
      </c>
      <c r="T349" s="59">
        <f>IF(S349="0","0",LOOKUP(S349,{0,33,40,50,60,70,80},{0,1,2,3,"3.5",4,5}))</f>
        <v>0</v>
      </c>
      <c r="U349" s="88">
        <v>0</v>
      </c>
      <c r="V349" s="88">
        <v>0</v>
      </c>
      <c r="W349" s="59">
        <f t="shared" si="64"/>
        <v>0</v>
      </c>
      <c r="X349" s="59">
        <f>IF(W349="0","0",LOOKUP(W349,{0,33,40,50,60,70,80},{0,1,2,3,"3.5",4,5}))</f>
        <v>0</v>
      </c>
      <c r="Y349" s="88">
        <v>0</v>
      </c>
      <c r="Z349" s="88">
        <v>0</v>
      </c>
      <c r="AA349" s="59">
        <f t="shared" si="65"/>
        <v>0</v>
      </c>
      <c r="AB349" s="59">
        <f>IF(AA349="0","0",LOOKUP(AA349,{0,25,30,37,45,52,60},{0,1,2,3,"3.5",4,5}))</f>
        <v>0</v>
      </c>
      <c r="AC349" s="82" t="s">
        <v>79</v>
      </c>
      <c r="AD349" s="82">
        <f>IF(ISBLANK(AB349)," ",IF(AB349="0","0",LOOKUP(AB349,{0,1,2,3,"3.5",4,5},{0,0,0,1,"1.5",2,3})))</f>
        <v>0</v>
      </c>
      <c r="AE349" s="77">
        <f t="shared" si="66"/>
        <v>0</v>
      </c>
      <c r="AF349" s="82" t="str">
        <f t="shared" si="67"/>
        <v>F</v>
      </c>
      <c r="AG349" s="85" t="str">
        <f t="shared" si="68"/>
        <v>Fail</v>
      </c>
      <c r="AH349" s="15"/>
      <c r="AI349" s="33" t="str">
        <f>IF(F349="0","0",LOOKUP(F349,{0,1,2,3,"3.5",4,5},{"F","D","C","B","A-","A","A+"}))</f>
        <v>F</v>
      </c>
      <c r="AJ349" s="33" t="str">
        <f>IF(H349="0","0",LOOKUP(H349,{0,1,2,3,"3.5",4,5},{"F","D","C","B","A-","A","A+"}))</f>
        <v>F</v>
      </c>
      <c r="AK349" s="33" t="str">
        <f>IF(L349="0","0",LOOKUP(L349,{0,1,2,3,"3.5",4,5},{"F","D","C","B","A-","A","A+"}))</f>
        <v>F</v>
      </c>
      <c r="AL349" s="33" t="str">
        <f>IF(P349="0","0",LOOKUP(P349,{0,1,2,3,"3.5",4,5},{"F","D","C","B","A-","A","A+"}))</f>
        <v>F</v>
      </c>
      <c r="AM349" s="33" t="str">
        <f>IF(T349="0","0",LOOKUP(T349,{0,1,2,3,"3.5",4,5},{"F","D","C","B","A-","A","A+"}))</f>
        <v>F</v>
      </c>
      <c r="AN349" s="33" t="str">
        <f>IF(X349="0","0",LOOKUP(X349,{0,1,2,3,"3.5",4,5},{"F","D","C","B","A-","A","A+"}))</f>
        <v>F</v>
      </c>
      <c r="AO349" s="33" t="str">
        <f>IF(AB349="0","0",LOOKUP(AB349,{0,1,2,3,"3.5",4,5},{"F","D","C","B","A-","A","A+"}))</f>
        <v>F</v>
      </c>
      <c r="AP349" s="57">
        <f t="shared" si="69"/>
        <v>0</v>
      </c>
    </row>
    <row r="350" spans="1:42" x14ac:dyDescent="0.2">
      <c r="A350" s="89"/>
      <c r="B350" s="86"/>
      <c r="C350" s="88">
        <v>0</v>
      </c>
      <c r="D350" s="88">
        <v>0</v>
      </c>
      <c r="E350" s="59">
        <f t="shared" si="60"/>
        <v>0</v>
      </c>
      <c r="F350" s="59">
        <f>IF(E350="0","0",LOOKUP(E350,{0,33,40,50,60,70,80},{0,1,2,3,"3.5",4,5}))</f>
        <v>0</v>
      </c>
      <c r="G350" s="59"/>
      <c r="H350" s="59">
        <f>IF(G350="0","0",LOOKUP(G350,{0,33,40,50,60,70,80},{0,1,2,3,"3.5",4,5}))</f>
        <v>0</v>
      </c>
      <c r="I350" s="88">
        <v>0</v>
      </c>
      <c r="J350" s="88">
        <v>0</v>
      </c>
      <c r="K350" s="59">
        <f t="shared" si="61"/>
        <v>0</v>
      </c>
      <c r="L350" s="59">
        <f>IF(K350="0","0",LOOKUP(K350,{0,25,30,37,45,52,60},{0,1,2,3,"3.5",4,5}))</f>
        <v>0</v>
      </c>
      <c r="M350" s="88">
        <v>0</v>
      </c>
      <c r="N350" s="88">
        <v>0</v>
      </c>
      <c r="O350" s="59">
        <f t="shared" si="62"/>
        <v>0</v>
      </c>
      <c r="P350" s="59">
        <f>IF(O350="0","0",LOOKUP(O350,{0,33,40,50,60,70,80},{0,1,2,3,"3.5",4,5}))</f>
        <v>0</v>
      </c>
      <c r="Q350" s="88">
        <v>0</v>
      </c>
      <c r="R350" s="88">
        <v>0</v>
      </c>
      <c r="S350" s="59">
        <f t="shared" si="63"/>
        <v>0</v>
      </c>
      <c r="T350" s="59">
        <f>IF(S350="0","0",LOOKUP(S350,{0,33,40,50,60,70,80},{0,1,2,3,"3.5",4,5}))</f>
        <v>0</v>
      </c>
      <c r="U350" s="88">
        <v>0</v>
      </c>
      <c r="V350" s="88">
        <v>0</v>
      </c>
      <c r="W350" s="59">
        <f t="shared" si="64"/>
        <v>0</v>
      </c>
      <c r="X350" s="59">
        <f>IF(W350="0","0",LOOKUP(W350,{0,33,40,50,60,70,80},{0,1,2,3,"3.5",4,5}))</f>
        <v>0</v>
      </c>
      <c r="Y350" s="88">
        <v>0</v>
      </c>
      <c r="Z350" s="88">
        <v>0</v>
      </c>
      <c r="AA350" s="59">
        <f t="shared" si="65"/>
        <v>0</v>
      </c>
      <c r="AB350" s="59">
        <f>IF(AA350="0","0",LOOKUP(AA350,{0,25,30,37,45,52,60},{0,1,2,3,"3.5",4,5}))</f>
        <v>0</v>
      </c>
      <c r="AC350" s="82" t="s">
        <v>79</v>
      </c>
      <c r="AD350" s="82">
        <f>IF(ISBLANK(AB350)," ",IF(AB350="0","0",LOOKUP(AB350,{0,1,2,3,"3.5",4,5},{0,0,0,1,"1.5",2,3})))</f>
        <v>0</v>
      </c>
      <c r="AE350" s="77">
        <f t="shared" si="66"/>
        <v>0</v>
      </c>
      <c r="AF350" s="82" t="str">
        <f t="shared" si="67"/>
        <v>F</v>
      </c>
      <c r="AG350" s="85" t="str">
        <f t="shared" si="68"/>
        <v>Fail</v>
      </c>
      <c r="AH350" s="15"/>
      <c r="AI350" s="33" t="str">
        <f>IF(F350="0","0",LOOKUP(F350,{0,1,2,3,"3.5",4,5},{"F","D","C","B","A-","A","A+"}))</f>
        <v>F</v>
      </c>
      <c r="AJ350" s="33" t="str">
        <f>IF(H350="0","0",LOOKUP(H350,{0,1,2,3,"3.5",4,5},{"F","D","C","B","A-","A","A+"}))</f>
        <v>F</v>
      </c>
      <c r="AK350" s="33" t="str">
        <f>IF(L350="0","0",LOOKUP(L350,{0,1,2,3,"3.5",4,5},{"F","D","C","B","A-","A","A+"}))</f>
        <v>F</v>
      </c>
      <c r="AL350" s="33" t="str">
        <f>IF(P350="0","0",LOOKUP(P350,{0,1,2,3,"3.5",4,5},{"F","D","C","B","A-","A","A+"}))</f>
        <v>F</v>
      </c>
      <c r="AM350" s="33" t="str">
        <f>IF(T350="0","0",LOOKUP(T350,{0,1,2,3,"3.5",4,5},{"F","D","C","B","A-","A","A+"}))</f>
        <v>F</v>
      </c>
      <c r="AN350" s="33" t="str">
        <f>IF(X350="0","0",LOOKUP(X350,{0,1,2,3,"3.5",4,5},{"F","D","C","B","A-","A","A+"}))</f>
        <v>F</v>
      </c>
      <c r="AO350" s="33" t="str">
        <f>IF(AB350="0","0",LOOKUP(AB350,{0,1,2,3,"3.5",4,5},{"F","D","C","B","A-","A","A+"}))</f>
        <v>F</v>
      </c>
      <c r="AP350" s="57">
        <f t="shared" si="69"/>
        <v>0</v>
      </c>
    </row>
    <row r="351" spans="1:42" x14ac:dyDescent="0.2">
      <c r="A351" s="89"/>
      <c r="B351" s="86"/>
      <c r="C351" s="88">
        <v>0</v>
      </c>
      <c r="D351" s="88">
        <v>0</v>
      </c>
      <c r="E351" s="59">
        <f t="shared" si="60"/>
        <v>0</v>
      </c>
      <c r="F351" s="59">
        <f>IF(E351="0","0",LOOKUP(E351,{0,33,40,50,60,70,80},{0,1,2,3,"3.5",4,5}))</f>
        <v>0</v>
      </c>
      <c r="G351" s="59"/>
      <c r="H351" s="59">
        <f>IF(G351="0","0",LOOKUP(G351,{0,33,40,50,60,70,80},{0,1,2,3,"3.5",4,5}))</f>
        <v>0</v>
      </c>
      <c r="I351" s="88">
        <v>0</v>
      </c>
      <c r="J351" s="88">
        <v>0</v>
      </c>
      <c r="K351" s="59">
        <f t="shared" si="61"/>
        <v>0</v>
      </c>
      <c r="L351" s="59">
        <f>IF(K351="0","0",LOOKUP(K351,{0,25,30,37,45,52,60},{0,1,2,3,"3.5",4,5}))</f>
        <v>0</v>
      </c>
      <c r="M351" s="88">
        <v>0</v>
      </c>
      <c r="N351" s="88">
        <v>0</v>
      </c>
      <c r="O351" s="59">
        <f t="shared" si="62"/>
        <v>0</v>
      </c>
      <c r="P351" s="59">
        <f>IF(O351="0","0",LOOKUP(O351,{0,33,40,50,60,70,80},{0,1,2,3,"3.5",4,5}))</f>
        <v>0</v>
      </c>
      <c r="Q351" s="88">
        <v>0</v>
      </c>
      <c r="R351" s="88">
        <v>0</v>
      </c>
      <c r="S351" s="59">
        <f t="shared" si="63"/>
        <v>0</v>
      </c>
      <c r="T351" s="59">
        <f>IF(S351="0","0",LOOKUP(S351,{0,33,40,50,60,70,80},{0,1,2,3,"3.5",4,5}))</f>
        <v>0</v>
      </c>
      <c r="U351" s="88">
        <v>0</v>
      </c>
      <c r="V351" s="88">
        <v>0</v>
      </c>
      <c r="W351" s="59">
        <f t="shared" si="64"/>
        <v>0</v>
      </c>
      <c r="X351" s="59">
        <f>IF(W351="0","0",LOOKUP(W351,{0,33,40,50,60,70,80},{0,1,2,3,"3.5",4,5}))</f>
        <v>0</v>
      </c>
      <c r="Y351" s="88">
        <v>0</v>
      </c>
      <c r="Z351" s="88">
        <v>0</v>
      </c>
      <c r="AA351" s="59">
        <f t="shared" si="65"/>
        <v>0</v>
      </c>
      <c r="AB351" s="59">
        <f>IF(AA351="0","0",LOOKUP(AA351,{0,25,30,37,45,52,60},{0,1,2,3,"3.5",4,5}))</f>
        <v>0</v>
      </c>
      <c r="AC351" s="82" t="s">
        <v>79</v>
      </c>
      <c r="AD351" s="82">
        <f>IF(ISBLANK(AB351)," ",IF(AB351="0","0",LOOKUP(AB351,{0,1,2,3,"3.5",4,5},{0,0,0,1,"1.5",2,3})))</f>
        <v>0</v>
      </c>
      <c r="AE351" s="77">
        <f t="shared" si="66"/>
        <v>0</v>
      </c>
      <c r="AF351" s="82" t="str">
        <f t="shared" si="67"/>
        <v>F</v>
      </c>
      <c r="AG351" s="85" t="str">
        <f t="shared" si="68"/>
        <v>Fail</v>
      </c>
      <c r="AH351" s="15"/>
      <c r="AI351" s="33" t="str">
        <f>IF(F351="0","0",LOOKUP(F351,{0,1,2,3,"3.5",4,5},{"F","D","C","B","A-","A","A+"}))</f>
        <v>F</v>
      </c>
      <c r="AJ351" s="33" t="str">
        <f>IF(H351="0","0",LOOKUP(H351,{0,1,2,3,"3.5",4,5},{"F","D","C","B","A-","A","A+"}))</f>
        <v>F</v>
      </c>
      <c r="AK351" s="33" t="str">
        <f>IF(L351="0","0",LOOKUP(L351,{0,1,2,3,"3.5",4,5},{"F","D","C","B","A-","A","A+"}))</f>
        <v>F</v>
      </c>
      <c r="AL351" s="33" t="str">
        <f>IF(P351="0","0",LOOKUP(P351,{0,1,2,3,"3.5",4,5},{"F","D","C","B","A-","A","A+"}))</f>
        <v>F</v>
      </c>
      <c r="AM351" s="33" t="str">
        <f>IF(T351="0","0",LOOKUP(T351,{0,1,2,3,"3.5",4,5},{"F","D","C","B","A-","A","A+"}))</f>
        <v>F</v>
      </c>
      <c r="AN351" s="33" t="str">
        <f>IF(X351="0","0",LOOKUP(X351,{0,1,2,3,"3.5",4,5},{"F","D","C","B","A-","A","A+"}))</f>
        <v>F</v>
      </c>
      <c r="AO351" s="33" t="str">
        <f>IF(AB351="0","0",LOOKUP(AB351,{0,1,2,3,"3.5",4,5},{"F","D","C","B","A-","A","A+"}))</f>
        <v>F</v>
      </c>
      <c r="AP351" s="57">
        <f t="shared" si="69"/>
        <v>0</v>
      </c>
    </row>
    <row r="352" spans="1:42" x14ac:dyDescent="0.2">
      <c r="A352" s="89"/>
      <c r="B352" s="86"/>
      <c r="C352" s="88">
        <v>0</v>
      </c>
      <c r="D352" s="88">
        <v>0</v>
      </c>
      <c r="E352" s="59">
        <f t="shared" si="60"/>
        <v>0</v>
      </c>
      <c r="F352" s="59">
        <f>IF(E352="0","0",LOOKUP(E352,{0,33,40,50,60,70,80},{0,1,2,3,"3.5",4,5}))</f>
        <v>0</v>
      </c>
      <c r="G352" s="59"/>
      <c r="H352" s="59">
        <f>IF(G352="0","0",LOOKUP(G352,{0,33,40,50,60,70,80},{0,1,2,3,"3.5",4,5}))</f>
        <v>0</v>
      </c>
      <c r="I352" s="88">
        <v>0</v>
      </c>
      <c r="J352" s="88">
        <v>0</v>
      </c>
      <c r="K352" s="59">
        <f t="shared" si="61"/>
        <v>0</v>
      </c>
      <c r="L352" s="59">
        <f>IF(K352="0","0",LOOKUP(K352,{0,25,30,37,45,52,60},{0,1,2,3,"3.5",4,5}))</f>
        <v>0</v>
      </c>
      <c r="M352" s="88">
        <v>0</v>
      </c>
      <c r="N352" s="88">
        <v>0</v>
      </c>
      <c r="O352" s="59">
        <f t="shared" si="62"/>
        <v>0</v>
      </c>
      <c r="P352" s="59">
        <f>IF(O352="0","0",LOOKUP(O352,{0,33,40,50,60,70,80},{0,1,2,3,"3.5",4,5}))</f>
        <v>0</v>
      </c>
      <c r="Q352" s="88">
        <v>0</v>
      </c>
      <c r="R352" s="88">
        <v>0</v>
      </c>
      <c r="S352" s="59">
        <f t="shared" si="63"/>
        <v>0</v>
      </c>
      <c r="T352" s="59">
        <f>IF(S352="0","0",LOOKUP(S352,{0,33,40,50,60,70,80},{0,1,2,3,"3.5",4,5}))</f>
        <v>0</v>
      </c>
      <c r="U352" s="88">
        <v>0</v>
      </c>
      <c r="V352" s="88">
        <v>0</v>
      </c>
      <c r="W352" s="59">
        <f t="shared" si="64"/>
        <v>0</v>
      </c>
      <c r="X352" s="59">
        <f>IF(W352="0","0",LOOKUP(W352,{0,33,40,50,60,70,80},{0,1,2,3,"3.5",4,5}))</f>
        <v>0</v>
      </c>
      <c r="Y352" s="88">
        <v>0</v>
      </c>
      <c r="Z352" s="88">
        <v>0</v>
      </c>
      <c r="AA352" s="59">
        <f t="shared" si="65"/>
        <v>0</v>
      </c>
      <c r="AB352" s="59">
        <f>IF(AA352="0","0",LOOKUP(AA352,{0,25,30,37,45,52,60},{0,1,2,3,"3.5",4,5}))</f>
        <v>0</v>
      </c>
      <c r="AC352" s="82" t="s">
        <v>79</v>
      </c>
      <c r="AD352" s="82">
        <f>IF(ISBLANK(AB352)," ",IF(AB352="0","0",LOOKUP(AB352,{0,1,2,3,"3.5",4,5},{0,0,0,1,"1.5",2,3})))</f>
        <v>0</v>
      </c>
      <c r="AE352" s="77">
        <f t="shared" si="66"/>
        <v>0</v>
      </c>
      <c r="AF352" s="82" t="str">
        <f t="shared" si="67"/>
        <v>F</v>
      </c>
      <c r="AG352" s="85" t="str">
        <f t="shared" si="68"/>
        <v>Fail</v>
      </c>
      <c r="AH352" s="15"/>
      <c r="AI352" s="33" t="str">
        <f>IF(F352="0","0",LOOKUP(F352,{0,1,2,3,"3.5",4,5},{"F","D","C","B","A-","A","A+"}))</f>
        <v>F</v>
      </c>
      <c r="AJ352" s="33" t="str">
        <f>IF(H352="0","0",LOOKUP(H352,{0,1,2,3,"3.5",4,5},{"F","D","C","B","A-","A","A+"}))</f>
        <v>F</v>
      </c>
      <c r="AK352" s="33" t="str">
        <f>IF(L352="0","0",LOOKUP(L352,{0,1,2,3,"3.5",4,5},{"F","D","C","B","A-","A","A+"}))</f>
        <v>F</v>
      </c>
      <c r="AL352" s="33" t="str">
        <f>IF(P352="0","0",LOOKUP(P352,{0,1,2,3,"3.5",4,5},{"F","D","C","B","A-","A","A+"}))</f>
        <v>F</v>
      </c>
      <c r="AM352" s="33" t="str">
        <f>IF(T352="0","0",LOOKUP(T352,{0,1,2,3,"3.5",4,5},{"F","D","C","B","A-","A","A+"}))</f>
        <v>F</v>
      </c>
      <c r="AN352" s="33" t="str">
        <f>IF(X352="0","0",LOOKUP(X352,{0,1,2,3,"3.5",4,5},{"F","D","C","B","A-","A","A+"}))</f>
        <v>F</v>
      </c>
      <c r="AO352" s="33" t="str">
        <f>IF(AB352="0","0",LOOKUP(AB352,{0,1,2,3,"3.5",4,5},{"F","D","C","B","A-","A","A+"}))</f>
        <v>F</v>
      </c>
      <c r="AP352" s="57">
        <f t="shared" si="69"/>
        <v>0</v>
      </c>
    </row>
    <row r="353" spans="1:42" x14ac:dyDescent="0.2">
      <c r="A353" s="89"/>
      <c r="B353" s="86"/>
      <c r="C353" s="88">
        <v>0</v>
      </c>
      <c r="D353" s="88">
        <v>0</v>
      </c>
      <c r="E353" s="59">
        <f t="shared" si="60"/>
        <v>0</v>
      </c>
      <c r="F353" s="59">
        <f>IF(E353="0","0",LOOKUP(E353,{0,33,40,50,60,70,80},{0,1,2,3,"3.5",4,5}))</f>
        <v>0</v>
      </c>
      <c r="G353" s="59"/>
      <c r="H353" s="59">
        <f>IF(G353="0","0",LOOKUP(G353,{0,33,40,50,60,70,80},{0,1,2,3,"3.5",4,5}))</f>
        <v>0</v>
      </c>
      <c r="I353" s="88">
        <v>0</v>
      </c>
      <c r="J353" s="88">
        <v>0</v>
      </c>
      <c r="K353" s="59">
        <f t="shared" si="61"/>
        <v>0</v>
      </c>
      <c r="L353" s="59">
        <f>IF(K353="0","0",LOOKUP(K353,{0,25,30,37,45,52,60},{0,1,2,3,"3.5",4,5}))</f>
        <v>0</v>
      </c>
      <c r="M353" s="88">
        <v>0</v>
      </c>
      <c r="N353" s="88">
        <v>0</v>
      </c>
      <c r="O353" s="59">
        <f t="shared" si="62"/>
        <v>0</v>
      </c>
      <c r="P353" s="59">
        <f>IF(O353="0","0",LOOKUP(O353,{0,33,40,50,60,70,80},{0,1,2,3,"3.5",4,5}))</f>
        <v>0</v>
      </c>
      <c r="Q353" s="88">
        <v>0</v>
      </c>
      <c r="R353" s="88">
        <v>0</v>
      </c>
      <c r="S353" s="59">
        <f t="shared" si="63"/>
        <v>0</v>
      </c>
      <c r="T353" s="59">
        <f>IF(S353="0","0",LOOKUP(S353,{0,33,40,50,60,70,80},{0,1,2,3,"3.5",4,5}))</f>
        <v>0</v>
      </c>
      <c r="U353" s="88">
        <v>0</v>
      </c>
      <c r="V353" s="88">
        <v>0</v>
      </c>
      <c r="W353" s="59">
        <f t="shared" si="64"/>
        <v>0</v>
      </c>
      <c r="X353" s="59">
        <f>IF(W353="0","0",LOOKUP(W353,{0,33,40,50,60,70,80},{0,1,2,3,"3.5",4,5}))</f>
        <v>0</v>
      </c>
      <c r="Y353" s="88">
        <v>0</v>
      </c>
      <c r="Z353" s="88">
        <v>0</v>
      </c>
      <c r="AA353" s="59">
        <f t="shared" si="65"/>
        <v>0</v>
      </c>
      <c r="AB353" s="59">
        <f>IF(AA353="0","0",LOOKUP(AA353,{0,25,30,37,45,52,60},{0,1,2,3,"3.5",4,5}))</f>
        <v>0</v>
      </c>
      <c r="AC353" s="82" t="s">
        <v>79</v>
      </c>
      <c r="AD353" s="82">
        <f>IF(ISBLANK(AB353)," ",IF(AB353="0","0",LOOKUP(AB353,{0,1,2,3,"3.5",4,5},{0,0,0,1,"1.5",2,3})))</f>
        <v>0</v>
      </c>
      <c r="AE353" s="77">
        <f t="shared" si="66"/>
        <v>0</v>
      </c>
      <c r="AF353" s="82" t="str">
        <f t="shared" si="67"/>
        <v>F</v>
      </c>
      <c r="AG353" s="85" t="str">
        <f t="shared" si="68"/>
        <v>Fail</v>
      </c>
      <c r="AH353" s="15"/>
      <c r="AI353" s="33" t="str">
        <f>IF(F353="0","0",LOOKUP(F353,{0,1,2,3,"3.5",4,5},{"F","D","C","B","A-","A","A+"}))</f>
        <v>F</v>
      </c>
      <c r="AJ353" s="33" t="str">
        <f>IF(H353="0","0",LOOKUP(H353,{0,1,2,3,"3.5",4,5},{"F","D","C","B","A-","A","A+"}))</f>
        <v>F</v>
      </c>
      <c r="AK353" s="33" t="str">
        <f>IF(L353="0","0",LOOKUP(L353,{0,1,2,3,"3.5",4,5},{"F","D","C","B","A-","A","A+"}))</f>
        <v>F</v>
      </c>
      <c r="AL353" s="33" t="str">
        <f>IF(P353="0","0",LOOKUP(P353,{0,1,2,3,"3.5",4,5},{"F","D","C","B","A-","A","A+"}))</f>
        <v>F</v>
      </c>
      <c r="AM353" s="33" t="str">
        <f>IF(T353="0","0",LOOKUP(T353,{0,1,2,3,"3.5",4,5},{"F","D","C","B","A-","A","A+"}))</f>
        <v>F</v>
      </c>
      <c r="AN353" s="33" t="str">
        <f>IF(X353="0","0",LOOKUP(X353,{0,1,2,3,"3.5",4,5},{"F","D","C","B","A-","A","A+"}))</f>
        <v>F</v>
      </c>
      <c r="AO353" s="33" t="str">
        <f>IF(AB353="0","0",LOOKUP(AB353,{0,1,2,3,"3.5",4,5},{"F","D","C","B","A-","A","A+"}))</f>
        <v>F</v>
      </c>
      <c r="AP353" s="57">
        <f t="shared" si="69"/>
        <v>0</v>
      </c>
    </row>
    <row r="354" spans="1:42" x14ac:dyDescent="0.2">
      <c r="A354" s="89"/>
      <c r="B354" s="86"/>
      <c r="C354" s="88">
        <v>0</v>
      </c>
      <c r="D354" s="88">
        <v>0</v>
      </c>
      <c r="E354" s="59">
        <f t="shared" si="60"/>
        <v>0</v>
      </c>
      <c r="F354" s="59">
        <f>IF(E354="0","0",LOOKUP(E354,{0,33,40,50,60,70,80},{0,1,2,3,"3.5",4,5}))</f>
        <v>0</v>
      </c>
      <c r="G354" s="59"/>
      <c r="H354" s="59">
        <f>IF(G354="0","0",LOOKUP(G354,{0,33,40,50,60,70,80},{0,1,2,3,"3.5",4,5}))</f>
        <v>0</v>
      </c>
      <c r="I354" s="88">
        <v>0</v>
      </c>
      <c r="J354" s="88">
        <v>0</v>
      </c>
      <c r="K354" s="59">
        <f t="shared" si="61"/>
        <v>0</v>
      </c>
      <c r="L354" s="59">
        <f>IF(K354="0","0",LOOKUP(K354,{0,25,30,37,45,52,60},{0,1,2,3,"3.5",4,5}))</f>
        <v>0</v>
      </c>
      <c r="M354" s="88">
        <v>0</v>
      </c>
      <c r="N354" s="88">
        <v>0</v>
      </c>
      <c r="O354" s="59">
        <f t="shared" si="62"/>
        <v>0</v>
      </c>
      <c r="P354" s="59">
        <f>IF(O354="0","0",LOOKUP(O354,{0,33,40,50,60,70,80},{0,1,2,3,"3.5",4,5}))</f>
        <v>0</v>
      </c>
      <c r="Q354" s="88">
        <v>0</v>
      </c>
      <c r="R354" s="88">
        <v>0</v>
      </c>
      <c r="S354" s="59">
        <f t="shared" si="63"/>
        <v>0</v>
      </c>
      <c r="T354" s="59">
        <f>IF(S354="0","0",LOOKUP(S354,{0,33,40,50,60,70,80},{0,1,2,3,"3.5",4,5}))</f>
        <v>0</v>
      </c>
      <c r="U354" s="88">
        <v>0</v>
      </c>
      <c r="V354" s="88">
        <v>0</v>
      </c>
      <c r="W354" s="59">
        <f t="shared" si="64"/>
        <v>0</v>
      </c>
      <c r="X354" s="59">
        <f>IF(W354="0","0",LOOKUP(W354,{0,33,40,50,60,70,80},{0,1,2,3,"3.5",4,5}))</f>
        <v>0</v>
      </c>
      <c r="Y354" s="88">
        <v>0</v>
      </c>
      <c r="Z354" s="88">
        <v>0</v>
      </c>
      <c r="AA354" s="59">
        <f t="shared" si="65"/>
        <v>0</v>
      </c>
      <c r="AB354" s="59">
        <f>IF(AA354="0","0",LOOKUP(AA354,{0,25,30,37,45,52,60},{0,1,2,3,"3.5",4,5}))</f>
        <v>0</v>
      </c>
      <c r="AC354" s="82" t="s">
        <v>79</v>
      </c>
      <c r="AD354" s="82">
        <f>IF(ISBLANK(AB354)," ",IF(AB354="0","0",LOOKUP(AB354,{0,1,2,3,"3.5",4,5},{0,0,0,1,"1.5",2,3})))</f>
        <v>0</v>
      </c>
      <c r="AE354" s="77">
        <f t="shared" si="66"/>
        <v>0</v>
      </c>
      <c r="AF354" s="82" t="str">
        <f t="shared" si="67"/>
        <v>F</v>
      </c>
      <c r="AG354" s="85" t="str">
        <f t="shared" si="68"/>
        <v>Fail</v>
      </c>
      <c r="AH354" s="15"/>
      <c r="AI354" s="33" t="str">
        <f>IF(F354="0","0",LOOKUP(F354,{0,1,2,3,"3.5",4,5},{"F","D","C","B","A-","A","A+"}))</f>
        <v>F</v>
      </c>
      <c r="AJ354" s="33" t="str">
        <f>IF(H354="0","0",LOOKUP(H354,{0,1,2,3,"3.5",4,5},{"F","D","C","B","A-","A","A+"}))</f>
        <v>F</v>
      </c>
      <c r="AK354" s="33" t="str">
        <f>IF(L354="0","0",LOOKUP(L354,{0,1,2,3,"3.5",4,5},{"F","D","C","B","A-","A","A+"}))</f>
        <v>F</v>
      </c>
      <c r="AL354" s="33" t="str">
        <f>IF(P354="0","0",LOOKUP(P354,{0,1,2,3,"3.5",4,5},{"F","D","C","B","A-","A","A+"}))</f>
        <v>F</v>
      </c>
      <c r="AM354" s="33" t="str">
        <f>IF(T354="0","0",LOOKUP(T354,{0,1,2,3,"3.5",4,5},{"F","D","C","B","A-","A","A+"}))</f>
        <v>F</v>
      </c>
      <c r="AN354" s="33" t="str">
        <f>IF(X354="0","0",LOOKUP(X354,{0,1,2,3,"3.5",4,5},{"F","D","C","B","A-","A","A+"}))</f>
        <v>F</v>
      </c>
      <c r="AO354" s="33" t="str">
        <f>IF(AB354="0","0",LOOKUP(AB354,{0,1,2,3,"3.5",4,5},{"F","D","C","B","A-","A","A+"}))</f>
        <v>F</v>
      </c>
      <c r="AP354" s="57">
        <f t="shared" si="69"/>
        <v>0</v>
      </c>
    </row>
    <row r="355" spans="1:42" x14ac:dyDescent="0.2">
      <c r="A355" s="89"/>
      <c r="B355" s="86"/>
      <c r="C355" s="88">
        <v>0</v>
      </c>
      <c r="D355" s="88">
        <v>0</v>
      </c>
      <c r="E355" s="59">
        <f t="shared" si="60"/>
        <v>0</v>
      </c>
      <c r="F355" s="59">
        <f>IF(E355="0","0",LOOKUP(E355,{0,33,40,50,60,70,80},{0,1,2,3,"3.5",4,5}))</f>
        <v>0</v>
      </c>
      <c r="G355" s="59"/>
      <c r="H355" s="59">
        <f>IF(G355="0","0",LOOKUP(G355,{0,33,40,50,60,70,80},{0,1,2,3,"3.5",4,5}))</f>
        <v>0</v>
      </c>
      <c r="I355" s="88">
        <v>0</v>
      </c>
      <c r="J355" s="88">
        <v>0</v>
      </c>
      <c r="K355" s="59">
        <f t="shared" si="61"/>
        <v>0</v>
      </c>
      <c r="L355" s="59">
        <f>IF(K355="0","0",LOOKUP(K355,{0,25,30,37,45,52,60},{0,1,2,3,"3.5",4,5}))</f>
        <v>0</v>
      </c>
      <c r="M355" s="88">
        <v>0</v>
      </c>
      <c r="N355" s="88">
        <v>0</v>
      </c>
      <c r="O355" s="59">
        <f t="shared" si="62"/>
        <v>0</v>
      </c>
      <c r="P355" s="59">
        <f>IF(O355="0","0",LOOKUP(O355,{0,33,40,50,60,70,80},{0,1,2,3,"3.5",4,5}))</f>
        <v>0</v>
      </c>
      <c r="Q355" s="88">
        <v>0</v>
      </c>
      <c r="R355" s="88">
        <v>0</v>
      </c>
      <c r="S355" s="59">
        <f t="shared" si="63"/>
        <v>0</v>
      </c>
      <c r="T355" s="59">
        <f>IF(S355="0","0",LOOKUP(S355,{0,33,40,50,60,70,80},{0,1,2,3,"3.5",4,5}))</f>
        <v>0</v>
      </c>
      <c r="U355" s="88">
        <v>0</v>
      </c>
      <c r="V355" s="88">
        <v>0</v>
      </c>
      <c r="W355" s="59">
        <f t="shared" si="64"/>
        <v>0</v>
      </c>
      <c r="X355" s="59">
        <f>IF(W355="0","0",LOOKUP(W355,{0,33,40,50,60,70,80},{0,1,2,3,"3.5",4,5}))</f>
        <v>0</v>
      </c>
      <c r="Y355" s="88">
        <v>0</v>
      </c>
      <c r="Z355" s="88">
        <v>0</v>
      </c>
      <c r="AA355" s="59">
        <f t="shared" si="65"/>
        <v>0</v>
      </c>
      <c r="AB355" s="59">
        <f>IF(AA355="0","0",LOOKUP(AA355,{0,25,30,37,45,52,60},{0,1,2,3,"3.5",4,5}))</f>
        <v>0</v>
      </c>
      <c r="AC355" s="82" t="s">
        <v>79</v>
      </c>
      <c r="AD355" s="82">
        <f>IF(ISBLANK(AB355)," ",IF(AB355="0","0",LOOKUP(AB355,{0,1,2,3,"3.5",4,5},{0,0,0,1,"1.5",2,3})))</f>
        <v>0</v>
      </c>
      <c r="AE355" s="77">
        <f t="shared" si="66"/>
        <v>0</v>
      </c>
      <c r="AF355" s="82" t="str">
        <f t="shared" si="67"/>
        <v>F</v>
      </c>
      <c r="AG355" s="85" t="str">
        <f t="shared" si="68"/>
        <v>Fail</v>
      </c>
      <c r="AH355" s="15"/>
      <c r="AI355" s="33" t="str">
        <f>IF(F355="0","0",LOOKUP(F355,{0,1,2,3,"3.5",4,5},{"F","D","C","B","A-","A","A+"}))</f>
        <v>F</v>
      </c>
      <c r="AJ355" s="33" t="str">
        <f>IF(H355="0","0",LOOKUP(H355,{0,1,2,3,"3.5",4,5},{"F","D","C","B","A-","A","A+"}))</f>
        <v>F</v>
      </c>
      <c r="AK355" s="33" t="str">
        <f>IF(L355="0","0",LOOKUP(L355,{0,1,2,3,"3.5",4,5},{"F","D","C","B","A-","A","A+"}))</f>
        <v>F</v>
      </c>
      <c r="AL355" s="33" t="str">
        <f>IF(P355="0","0",LOOKUP(P355,{0,1,2,3,"3.5",4,5},{"F","D","C","B","A-","A","A+"}))</f>
        <v>F</v>
      </c>
      <c r="AM355" s="33" t="str">
        <f>IF(T355="0","0",LOOKUP(T355,{0,1,2,3,"3.5",4,5},{"F","D","C","B","A-","A","A+"}))</f>
        <v>F</v>
      </c>
      <c r="AN355" s="33" t="str">
        <f>IF(X355="0","0",LOOKUP(X355,{0,1,2,3,"3.5",4,5},{"F","D","C","B","A-","A","A+"}))</f>
        <v>F</v>
      </c>
      <c r="AO355" s="33" t="str">
        <f>IF(AB355="0","0",LOOKUP(AB355,{0,1,2,3,"3.5",4,5},{"F","D","C","B","A-","A","A+"}))</f>
        <v>F</v>
      </c>
      <c r="AP355" s="57">
        <f t="shared" si="69"/>
        <v>0</v>
      </c>
    </row>
    <row r="356" spans="1:42" x14ac:dyDescent="0.2">
      <c r="A356" s="89"/>
      <c r="B356" s="86"/>
      <c r="C356" s="88">
        <v>0</v>
      </c>
      <c r="D356" s="88">
        <v>0</v>
      </c>
      <c r="E356" s="59">
        <f t="shared" si="60"/>
        <v>0</v>
      </c>
      <c r="F356" s="59">
        <f>IF(E356="0","0",LOOKUP(E356,{0,33,40,50,60,70,80},{0,1,2,3,"3.5",4,5}))</f>
        <v>0</v>
      </c>
      <c r="G356" s="59"/>
      <c r="H356" s="59">
        <f>IF(G356="0","0",LOOKUP(G356,{0,33,40,50,60,70,80},{0,1,2,3,"3.5",4,5}))</f>
        <v>0</v>
      </c>
      <c r="I356" s="88">
        <v>0</v>
      </c>
      <c r="J356" s="88">
        <v>0</v>
      </c>
      <c r="K356" s="59">
        <f t="shared" si="61"/>
        <v>0</v>
      </c>
      <c r="L356" s="59">
        <f>IF(K356="0","0",LOOKUP(K356,{0,25,30,37,45,52,60},{0,1,2,3,"3.5",4,5}))</f>
        <v>0</v>
      </c>
      <c r="M356" s="88">
        <v>0</v>
      </c>
      <c r="N356" s="88">
        <v>0</v>
      </c>
      <c r="O356" s="59">
        <f t="shared" si="62"/>
        <v>0</v>
      </c>
      <c r="P356" s="59">
        <f>IF(O356="0","0",LOOKUP(O356,{0,33,40,50,60,70,80},{0,1,2,3,"3.5",4,5}))</f>
        <v>0</v>
      </c>
      <c r="Q356" s="88">
        <v>0</v>
      </c>
      <c r="R356" s="88">
        <v>0</v>
      </c>
      <c r="S356" s="59">
        <f t="shared" si="63"/>
        <v>0</v>
      </c>
      <c r="T356" s="59">
        <f>IF(S356="0","0",LOOKUP(S356,{0,33,40,50,60,70,80},{0,1,2,3,"3.5",4,5}))</f>
        <v>0</v>
      </c>
      <c r="U356" s="88">
        <v>0</v>
      </c>
      <c r="V356" s="88">
        <v>0</v>
      </c>
      <c r="W356" s="59">
        <f t="shared" si="64"/>
        <v>0</v>
      </c>
      <c r="X356" s="59">
        <f>IF(W356="0","0",LOOKUP(W356,{0,33,40,50,60,70,80},{0,1,2,3,"3.5",4,5}))</f>
        <v>0</v>
      </c>
      <c r="Y356" s="88">
        <v>0</v>
      </c>
      <c r="Z356" s="88">
        <v>0</v>
      </c>
      <c r="AA356" s="59">
        <f t="shared" si="65"/>
        <v>0</v>
      </c>
      <c r="AB356" s="59">
        <f>IF(AA356="0","0",LOOKUP(AA356,{0,25,30,37,45,52,60},{0,1,2,3,"3.5",4,5}))</f>
        <v>0</v>
      </c>
      <c r="AC356" s="82" t="s">
        <v>79</v>
      </c>
      <c r="AD356" s="82">
        <f>IF(ISBLANK(AB356)," ",IF(AB356="0","0",LOOKUP(AB356,{0,1,2,3,"3.5",4,5},{0,0,0,1,"1.5",2,3})))</f>
        <v>0</v>
      </c>
      <c r="AE356" s="77">
        <f t="shared" si="66"/>
        <v>0</v>
      </c>
      <c r="AF356" s="82" t="str">
        <f t="shared" si="67"/>
        <v>F</v>
      </c>
      <c r="AG356" s="85" t="str">
        <f t="shared" si="68"/>
        <v>Fail</v>
      </c>
      <c r="AH356" s="15"/>
      <c r="AI356" s="33" t="str">
        <f>IF(F356="0","0",LOOKUP(F356,{0,1,2,3,"3.5",4,5},{"F","D","C","B","A-","A","A+"}))</f>
        <v>F</v>
      </c>
      <c r="AJ356" s="33" t="str">
        <f>IF(H356="0","0",LOOKUP(H356,{0,1,2,3,"3.5",4,5},{"F","D","C","B","A-","A","A+"}))</f>
        <v>F</v>
      </c>
      <c r="AK356" s="33" t="str">
        <f>IF(L356="0","0",LOOKUP(L356,{0,1,2,3,"3.5",4,5},{"F","D","C","B","A-","A","A+"}))</f>
        <v>F</v>
      </c>
      <c r="AL356" s="33" t="str">
        <f>IF(P356="0","0",LOOKUP(P356,{0,1,2,3,"3.5",4,5},{"F","D","C","B","A-","A","A+"}))</f>
        <v>F</v>
      </c>
      <c r="AM356" s="33" t="str">
        <f>IF(T356="0","0",LOOKUP(T356,{0,1,2,3,"3.5",4,5},{"F","D","C","B","A-","A","A+"}))</f>
        <v>F</v>
      </c>
      <c r="AN356" s="33" t="str">
        <f>IF(X356="0","0",LOOKUP(X356,{0,1,2,3,"3.5",4,5},{"F","D","C","B","A-","A","A+"}))</f>
        <v>F</v>
      </c>
      <c r="AO356" s="33" t="str">
        <f>IF(AB356="0","0",LOOKUP(AB356,{0,1,2,3,"3.5",4,5},{"F","D","C","B","A-","A","A+"}))</f>
        <v>F</v>
      </c>
      <c r="AP356" s="57">
        <f t="shared" si="69"/>
        <v>0</v>
      </c>
    </row>
    <row r="357" spans="1:42" x14ac:dyDescent="0.2">
      <c r="A357" s="89"/>
      <c r="B357" s="86"/>
      <c r="C357" s="88">
        <v>0</v>
      </c>
      <c r="D357" s="88">
        <v>0</v>
      </c>
      <c r="E357" s="59">
        <f t="shared" si="60"/>
        <v>0</v>
      </c>
      <c r="F357" s="59">
        <f>IF(E357="0","0",LOOKUP(E357,{0,33,40,50,60,70,80},{0,1,2,3,"3.5",4,5}))</f>
        <v>0</v>
      </c>
      <c r="G357" s="59"/>
      <c r="H357" s="59">
        <f>IF(G357="0","0",LOOKUP(G357,{0,33,40,50,60,70,80},{0,1,2,3,"3.5",4,5}))</f>
        <v>0</v>
      </c>
      <c r="I357" s="88">
        <v>0</v>
      </c>
      <c r="J357" s="88">
        <v>0</v>
      </c>
      <c r="K357" s="59">
        <f t="shared" si="61"/>
        <v>0</v>
      </c>
      <c r="L357" s="59">
        <f>IF(K357="0","0",LOOKUP(K357,{0,25,30,37,45,52,60},{0,1,2,3,"3.5",4,5}))</f>
        <v>0</v>
      </c>
      <c r="M357" s="88">
        <v>0</v>
      </c>
      <c r="N357" s="88">
        <v>0</v>
      </c>
      <c r="O357" s="59">
        <f t="shared" si="62"/>
        <v>0</v>
      </c>
      <c r="P357" s="59">
        <f>IF(O357="0","0",LOOKUP(O357,{0,33,40,50,60,70,80},{0,1,2,3,"3.5",4,5}))</f>
        <v>0</v>
      </c>
      <c r="Q357" s="88">
        <v>0</v>
      </c>
      <c r="R357" s="88">
        <v>0</v>
      </c>
      <c r="S357" s="59">
        <f t="shared" si="63"/>
        <v>0</v>
      </c>
      <c r="T357" s="59">
        <f>IF(S357="0","0",LOOKUP(S357,{0,33,40,50,60,70,80},{0,1,2,3,"3.5",4,5}))</f>
        <v>0</v>
      </c>
      <c r="U357" s="88">
        <v>0</v>
      </c>
      <c r="V357" s="88">
        <v>0</v>
      </c>
      <c r="W357" s="59">
        <f t="shared" si="64"/>
        <v>0</v>
      </c>
      <c r="X357" s="59">
        <f>IF(W357="0","0",LOOKUP(W357,{0,33,40,50,60,70,80},{0,1,2,3,"3.5",4,5}))</f>
        <v>0</v>
      </c>
      <c r="Y357" s="88">
        <v>0</v>
      </c>
      <c r="Z357" s="88">
        <v>0</v>
      </c>
      <c r="AA357" s="59">
        <f t="shared" si="65"/>
        <v>0</v>
      </c>
      <c r="AB357" s="59">
        <f>IF(AA357="0","0",LOOKUP(AA357,{0,25,30,37,45,52,60},{0,1,2,3,"3.5",4,5}))</f>
        <v>0</v>
      </c>
      <c r="AC357" s="82" t="s">
        <v>79</v>
      </c>
      <c r="AD357" s="82">
        <f>IF(ISBLANK(AB357)," ",IF(AB357="0","0",LOOKUP(AB357,{0,1,2,3,"3.5",4,5},{0,0,0,1,"1.5",2,3})))</f>
        <v>0</v>
      </c>
      <c r="AE357" s="77">
        <f t="shared" si="66"/>
        <v>0</v>
      </c>
      <c r="AF357" s="82" t="str">
        <f t="shared" si="67"/>
        <v>F</v>
      </c>
      <c r="AG357" s="85" t="str">
        <f t="shared" si="68"/>
        <v>Fail</v>
      </c>
      <c r="AH357" s="15"/>
      <c r="AI357" s="33" t="str">
        <f>IF(F357="0","0",LOOKUP(F357,{0,1,2,3,"3.5",4,5},{"F","D","C","B","A-","A","A+"}))</f>
        <v>F</v>
      </c>
      <c r="AJ357" s="33" t="str">
        <f>IF(H357="0","0",LOOKUP(H357,{0,1,2,3,"3.5",4,5},{"F","D","C","B","A-","A","A+"}))</f>
        <v>F</v>
      </c>
      <c r="AK357" s="33" t="str">
        <f>IF(L357="0","0",LOOKUP(L357,{0,1,2,3,"3.5",4,5},{"F","D","C","B","A-","A","A+"}))</f>
        <v>F</v>
      </c>
      <c r="AL357" s="33" t="str">
        <f>IF(P357="0","0",LOOKUP(P357,{0,1,2,3,"3.5",4,5},{"F","D","C","B","A-","A","A+"}))</f>
        <v>F</v>
      </c>
      <c r="AM357" s="33" t="str">
        <f>IF(T357="0","0",LOOKUP(T357,{0,1,2,3,"3.5",4,5},{"F","D","C","B","A-","A","A+"}))</f>
        <v>F</v>
      </c>
      <c r="AN357" s="33" t="str">
        <f>IF(X357="0","0",LOOKUP(X357,{0,1,2,3,"3.5",4,5},{"F","D","C","B","A-","A","A+"}))</f>
        <v>F</v>
      </c>
      <c r="AO357" s="33" t="str">
        <f>IF(AB357="0","0",LOOKUP(AB357,{0,1,2,3,"3.5",4,5},{"F","D","C","B","A-","A","A+"}))</f>
        <v>F</v>
      </c>
      <c r="AP357" s="57">
        <f t="shared" si="69"/>
        <v>0</v>
      </c>
    </row>
    <row r="358" spans="1:42" x14ac:dyDescent="0.2">
      <c r="A358" s="89"/>
      <c r="B358" s="86"/>
      <c r="C358" s="88">
        <v>0</v>
      </c>
      <c r="D358" s="88">
        <v>0</v>
      </c>
      <c r="E358" s="59">
        <f t="shared" si="60"/>
        <v>0</v>
      </c>
      <c r="F358" s="59">
        <f>IF(E358="0","0",LOOKUP(E358,{0,33,40,50,60,70,80},{0,1,2,3,"3.5",4,5}))</f>
        <v>0</v>
      </c>
      <c r="G358" s="59"/>
      <c r="H358" s="59">
        <f>IF(G358="0","0",LOOKUP(G358,{0,33,40,50,60,70,80},{0,1,2,3,"3.5",4,5}))</f>
        <v>0</v>
      </c>
      <c r="I358" s="88">
        <v>0</v>
      </c>
      <c r="J358" s="88">
        <v>0</v>
      </c>
      <c r="K358" s="59">
        <f t="shared" si="61"/>
        <v>0</v>
      </c>
      <c r="L358" s="59">
        <f>IF(K358="0","0",LOOKUP(K358,{0,25,30,37,45,52,60},{0,1,2,3,"3.5",4,5}))</f>
        <v>0</v>
      </c>
      <c r="M358" s="88">
        <v>0</v>
      </c>
      <c r="N358" s="88">
        <v>0</v>
      </c>
      <c r="O358" s="59">
        <f t="shared" si="62"/>
        <v>0</v>
      </c>
      <c r="P358" s="59">
        <f>IF(O358="0","0",LOOKUP(O358,{0,33,40,50,60,70,80},{0,1,2,3,"3.5",4,5}))</f>
        <v>0</v>
      </c>
      <c r="Q358" s="88">
        <v>0</v>
      </c>
      <c r="R358" s="88">
        <v>0</v>
      </c>
      <c r="S358" s="59">
        <f t="shared" si="63"/>
        <v>0</v>
      </c>
      <c r="T358" s="59">
        <f>IF(S358="0","0",LOOKUP(S358,{0,33,40,50,60,70,80},{0,1,2,3,"3.5",4,5}))</f>
        <v>0</v>
      </c>
      <c r="U358" s="88">
        <v>0</v>
      </c>
      <c r="V358" s="88">
        <v>0</v>
      </c>
      <c r="W358" s="59">
        <f t="shared" si="64"/>
        <v>0</v>
      </c>
      <c r="X358" s="59">
        <f>IF(W358="0","0",LOOKUP(W358,{0,33,40,50,60,70,80},{0,1,2,3,"3.5",4,5}))</f>
        <v>0</v>
      </c>
      <c r="Y358" s="88">
        <v>0</v>
      </c>
      <c r="Z358" s="88">
        <v>0</v>
      </c>
      <c r="AA358" s="59">
        <f t="shared" si="65"/>
        <v>0</v>
      </c>
      <c r="AB358" s="59">
        <f>IF(AA358="0","0",LOOKUP(AA358,{0,25,30,37,45,52,60},{0,1,2,3,"3.5",4,5}))</f>
        <v>0</v>
      </c>
      <c r="AC358" s="82" t="s">
        <v>79</v>
      </c>
      <c r="AD358" s="82">
        <f>IF(ISBLANK(AB358)," ",IF(AB358="0","0",LOOKUP(AB358,{0,1,2,3,"3.5",4,5},{0,0,0,1,"1.5",2,3})))</f>
        <v>0</v>
      </c>
      <c r="AE358" s="77">
        <f t="shared" si="66"/>
        <v>0</v>
      </c>
      <c r="AF358" s="82" t="str">
        <f t="shared" si="67"/>
        <v>F</v>
      </c>
      <c r="AG358" s="85" t="str">
        <f t="shared" si="68"/>
        <v>Fail</v>
      </c>
      <c r="AH358" s="15"/>
      <c r="AI358" s="33" t="str">
        <f>IF(F358="0","0",LOOKUP(F358,{0,1,2,3,"3.5",4,5},{"F","D","C","B","A-","A","A+"}))</f>
        <v>F</v>
      </c>
      <c r="AJ358" s="33" t="str">
        <f>IF(H358="0","0",LOOKUP(H358,{0,1,2,3,"3.5",4,5},{"F","D","C","B","A-","A","A+"}))</f>
        <v>F</v>
      </c>
      <c r="AK358" s="33" t="str">
        <f>IF(L358="0","0",LOOKUP(L358,{0,1,2,3,"3.5",4,5},{"F","D","C","B","A-","A","A+"}))</f>
        <v>F</v>
      </c>
      <c r="AL358" s="33" t="str">
        <f>IF(P358="0","0",LOOKUP(P358,{0,1,2,3,"3.5",4,5},{"F","D","C","B","A-","A","A+"}))</f>
        <v>F</v>
      </c>
      <c r="AM358" s="33" t="str">
        <f>IF(T358="0","0",LOOKUP(T358,{0,1,2,3,"3.5",4,5},{"F","D","C","B","A-","A","A+"}))</f>
        <v>F</v>
      </c>
      <c r="AN358" s="33" t="str">
        <f>IF(X358="0","0",LOOKUP(X358,{0,1,2,3,"3.5",4,5},{"F","D","C","B","A-","A","A+"}))</f>
        <v>F</v>
      </c>
      <c r="AO358" s="33" t="str">
        <f>IF(AB358="0","0",LOOKUP(AB358,{0,1,2,3,"3.5",4,5},{"F","D","C","B","A-","A","A+"}))</f>
        <v>F</v>
      </c>
      <c r="AP358" s="57">
        <f t="shared" si="69"/>
        <v>0</v>
      </c>
    </row>
    <row r="359" spans="1:42" x14ac:dyDescent="0.2">
      <c r="A359" s="89"/>
      <c r="B359" s="86"/>
      <c r="C359" s="88">
        <v>0</v>
      </c>
      <c r="D359" s="88">
        <v>0</v>
      </c>
      <c r="E359" s="59">
        <f t="shared" si="60"/>
        <v>0</v>
      </c>
      <c r="F359" s="59">
        <f>IF(E359="0","0",LOOKUP(E359,{0,33,40,50,60,70,80},{0,1,2,3,"3.5",4,5}))</f>
        <v>0</v>
      </c>
      <c r="G359" s="59"/>
      <c r="H359" s="59">
        <f>IF(G359="0","0",LOOKUP(G359,{0,33,40,50,60,70,80},{0,1,2,3,"3.5",4,5}))</f>
        <v>0</v>
      </c>
      <c r="I359" s="88">
        <v>0</v>
      </c>
      <c r="J359" s="88">
        <v>0</v>
      </c>
      <c r="K359" s="59">
        <f t="shared" si="61"/>
        <v>0</v>
      </c>
      <c r="L359" s="59">
        <f>IF(K359="0","0",LOOKUP(K359,{0,25,30,37,45,52,60},{0,1,2,3,"3.5",4,5}))</f>
        <v>0</v>
      </c>
      <c r="M359" s="88">
        <v>0</v>
      </c>
      <c r="N359" s="88">
        <v>0</v>
      </c>
      <c r="O359" s="59">
        <f t="shared" si="62"/>
        <v>0</v>
      </c>
      <c r="P359" s="59">
        <f>IF(O359="0","0",LOOKUP(O359,{0,33,40,50,60,70,80},{0,1,2,3,"3.5",4,5}))</f>
        <v>0</v>
      </c>
      <c r="Q359" s="88">
        <v>0</v>
      </c>
      <c r="R359" s="88">
        <v>0</v>
      </c>
      <c r="S359" s="59">
        <f t="shared" si="63"/>
        <v>0</v>
      </c>
      <c r="T359" s="59">
        <f>IF(S359="0","0",LOOKUP(S359,{0,33,40,50,60,70,80},{0,1,2,3,"3.5",4,5}))</f>
        <v>0</v>
      </c>
      <c r="U359" s="88">
        <v>0</v>
      </c>
      <c r="V359" s="88">
        <v>0</v>
      </c>
      <c r="W359" s="59">
        <f t="shared" si="64"/>
        <v>0</v>
      </c>
      <c r="X359" s="59">
        <f>IF(W359="0","0",LOOKUP(W359,{0,33,40,50,60,70,80},{0,1,2,3,"3.5",4,5}))</f>
        <v>0</v>
      </c>
      <c r="Y359" s="88">
        <v>0</v>
      </c>
      <c r="Z359" s="88">
        <v>0</v>
      </c>
      <c r="AA359" s="59">
        <f t="shared" si="65"/>
        <v>0</v>
      </c>
      <c r="AB359" s="59">
        <f>IF(AA359="0","0",LOOKUP(AA359,{0,25,30,37,45,52,60},{0,1,2,3,"3.5",4,5}))</f>
        <v>0</v>
      </c>
      <c r="AC359" s="82" t="s">
        <v>79</v>
      </c>
      <c r="AD359" s="82">
        <f>IF(ISBLANK(AB359)," ",IF(AB359="0","0",LOOKUP(AB359,{0,1,2,3,"3.5",4,5},{0,0,0,1,"1.5",2,3})))</f>
        <v>0</v>
      </c>
      <c r="AE359" s="77">
        <f t="shared" si="66"/>
        <v>0</v>
      </c>
      <c r="AF359" s="82" t="str">
        <f t="shared" si="67"/>
        <v>F</v>
      </c>
      <c r="AG359" s="85" t="str">
        <f t="shared" si="68"/>
        <v>Fail</v>
      </c>
      <c r="AH359" s="15"/>
      <c r="AI359" s="33" t="str">
        <f>IF(F359="0","0",LOOKUP(F359,{0,1,2,3,"3.5",4,5},{"F","D","C","B","A-","A","A+"}))</f>
        <v>F</v>
      </c>
      <c r="AJ359" s="33" t="str">
        <f>IF(H359="0","0",LOOKUP(H359,{0,1,2,3,"3.5",4,5},{"F","D","C","B","A-","A","A+"}))</f>
        <v>F</v>
      </c>
      <c r="AK359" s="33" t="str">
        <f>IF(L359="0","0",LOOKUP(L359,{0,1,2,3,"3.5",4,5},{"F","D","C","B","A-","A","A+"}))</f>
        <v>F</v>
      </c>
      <c r="AL359" s="33" t="str">
        <f>IF(P359="0","0",LOOKUP(P359,{0,1,2,3,"3.5",4,5},{"F","D","C","B","A-","A","A+"}))</f>
        <v>F</v>
      </c>
      <c r="AM359" s="33" t="str">
        <f>IF(T359="0","0",LOOKUP(T359,{0,1,2,3,"3.5",4,5},{"F","D","C","B","A-","A","A+"}))</f>
        <v>F</v>
      </c>
      <c r="AN359" s="33" t="str">
        <f>IF(X359="0","0",LOOKUP(X359,{0,1,2,3,"3.5",4,5},{"F","D","C","B","A-","A","A+"}))</f>
        <v>F</v>
      </c>
      <c r="AO359" s="33" t="str">
        <f>IF(AB359="0","0",LOOKUP(AB359,{0,1,2,3,"3.5",4,5},{"F","D","C","B","A-","A","A+"}))</f>
        <v>F</v>
      </c>
      <c r="AP359" s="57">
        <f t="shared" si="69"/>
        <v>0</v>
      </c>
    </row>
    <row r="360" spans="1:42" x14ac:dyDescent="0.2">
      <c r="A360" s="89"/>
      <c r="B360" s="86"/>
      <c r="C360" s="88">
        <v>0</v>
      </c>
      <c r="D360" s="88">
        <v>0</v>
      </c>
      <c r="E360" s="59">
        <f t="shared" si="60"/>
        <v>0</v>
      </c>
      <c r="F360" s="59">
        <f>IF(E360="0","0",LOOKUP(E360,{0,33,40,50,60,70,80},{0,1,2,3,"3.5",4,5}))</f>
        <v>0</v>
      </c>
      <c r="G360" s="59"/>
      <c r="H360" s="59">
        <f>IF(G360="0","0",LOOKUP(G360,{0,33,40,50,60,70,80},{0,1,2,3,"3.5",4,5}))</f>
        <v>0</v>
      </c>
      <c r="I360" s="88">
        <v>0</v>
      </c>
      <c r="J360" s="88">
        <v>0</v>
      </c>
      <c r="K360" s="59">
        <f t="shared" si="61"/>
        <v>0</v>
      </c>
      <c r="L360" s="59">
        <f>IF(K360="0","0",LOOKUP(K360,{0,25,30,37,45,52,60},{0,1,2,3,"3.5",4,5}))</f>
        <v>0</v>
      </c>
      <c r="M360" s="88">
        <v>0</v>
      </c>
      <c r="N360" s="88">
        <v>0</v>
      </c>
      <c r="O360" s="59">
        <f t="shared" si="62"/>
        <v>0</v>
      </c>
      <c r="P360" s="59">
        <f>IF(O360="0","0",LOOKUP(O360,{0,33,40,50,60,70,80},{0,1,2,3,"3.5",4,5}))</f>
        <v>0</v>
      </c>
      <c r="Q360" s="88">
        <v>0</v>
      </c>
      <c r="R360" s="88">
        <v>0</v>
      </c>
      <c r="S360" s="59">
        <f t="shared" si="63"/>
        <v>0</v>
      </c>
      <c r="T360" s="59">
        <f>IF(S360="0","0",LOOKUP(S360,{0,33,40,50,60,70,80},{0,1,2,3,"3.5",4,5}))</f>
        <v>0</v>
      </c>
      <c r="U360" s="88">
        <v>0</v>
      </c>
      <c r="V360" s="88">
        <v>0</v>
      </c>
      <c r="W360" s="59">
        <f t="shared" si="64"/>
        <v>0</v>
      </c>
      <c r="X360" s="59">
        <f>IF(W360="0","0",LOOKUP(W360,{0,33,40,50,60,70,80},{0,1,2,3,"3.5",4,5}))</f>
        <v>0</v>
      </c>
      <c r="Y360" s="88">
        <v>0</v>
      </c>
      <c r="Z360" s="88">
        <v>0</v>
      </c>
      <c r="AA360" s="59">
        <f t="shared" si="65"/>
        <v>0</v>
      </c>
      <c r="AB360" s="59">
        <f>IF(AA360="0","0",LOOKUP(AA360,{0,25,30,37,45,52,60},{0,1,2,3,"3.5",4,5}))</f>
        <v>0</v>
      </c>
      <c r="AC360" s="82" t="s">
        <v>79</v>
      </c>
      <c r="AD360" s="82">
        <f>IF(ISBLANK(AB360)," ",IF(AB360="0","0",LOOKUP(AB360,{0,1,2,3,"3.5",4,5},{0,0,0,1,"1.5",2,3})))</f>
        <v>0</v>
      </c>
      <c r="AE360" s="77">
        <f t="shared" si="66"/>
        <v>0</v>
      </c>
      <c r="AF360" s="82" t="str">
        <f t="shared" si="67"/>
        <v>F</v>
      </c>
      <c r="AG360" s="85" t="str">
        <f t="shared" si="68"/>
        <v>Fail</v>
      </c>
      <c r="AH360" s="15"/>
      <c r="AI360" s="33" t="str">
        <f>IF(F360="0","0",LOOKUP(F360,{0,1,2,3,"3.5",4,5},{"F","D","C","B","A-","A","A+"}))</f>
        <v>F</v>
      </c>
      <c r="AJ360" s="33" t="str">
        <f>IF(H360="0","0",LOOKUP(H360,{0,1,2,3,"3.5",4,5},{"F","D","C","B","A-","A","A+"}))</f>
        <v>F</v>
      </c>
      <c r="AK360" s="33" t="str">
        <f>IF(L360="0","0",LOOKUP(L360,{0,1,2,3,"3.5",4,5},{"F","D","C","B","A-","A","A+"}))</f>
        <v>F</v>
      </c>
      <c r="AL360" s="33" t="str">
        <f>IF(P360="0","0",LOOKUP(P360,{0,1,2,3,"3.5",4,5},{"F","D","C","B","A-","A","A+"}))</f>
        <v>F</v>
      </c>
      <c r="AM360" s="33" t="str">
        <f>IF(T360="0","0",LOOKUP(T360,{0,1,2,3,"3.5",4,5},{"F","D","C","B","A-","A","A+"}))</f>
        <v>F</v>
      </c>
      <c r="AN360" s="33" t="str">
        <f>IF(X360="0","0",LOOKUP(X360,{0,1,2,3,"3.5",4,5},{"F","D","C","B","A-","A","A+"}))</f>
        <v>F</v>
      </c>
      <c r="AO360" s="33" t="str">
        <f>IF(AB360="0","0",LOOKUP(AB360,{0,1,2,3,"3.5",4,5},{"F","D","C","B","A-","A","A+"}))</f>
        <v>F</v>
      </c>
      <c r="AP360" s="57">
        <f t="shared" si="69"/>
        <v>0</v>
      </c>
    </row>
    <row r="361" spans="1:42" x14ac:dyDescent="0.2">
      <c r="A361" s="89"/>
      <c r="B361" s="86"/>
      <c r="C361" s="88">
        <v>0</v>
      </c>
      <c r="D361" s="88">
        <v>0</v>
      </c>
      <c r="E361" s="59">
        <f t="shared" si="60"/>
        <v>0</v>
      </c>
      <c r="F361" s="59">
        <f>IF(E361="0","0",LOOKUP(E361,{0,33,40,50,60,70,80},{0,1,2,3,"3.5",4,5}))</f>
        <v>0</v>
      </c>
      <c r="G361" s="59"/>
      <c r="H361" s="59">
        <f>IF(G361="0","0",LOOKUP(G361,{0,33,40,50,60,70,80},{0,1,2,3,"3.5",4,5}))</f>
        <v>0</v>
      </c>
      <c r="I361" s="88">
        <v>0</v>
      </c>
      <c r="J361" s="88">
        <v>0</v>
      </c>
      <c r="K361" s="59">
        <f t="shared" si="61"/>
        <v>0</v>
      </c>
      <c r="L361" s="59">
        <f>IF(K361="0","0",LOOKUP(K361,{0,25,30,37,45,52,60},{0,1,2,3,"3.5",4,5}))</f>
        <v>0</v>
      </c>
      <c r="M361" s="88">
        <v>0</v>
      </c>
      <c r="N361" s="88">
        <v>0</v>
      </c>
      <c r="O361" s="59">
        <f t="shared" si="62"/>
        <v>0</v>
      </c>
      <c r="P361" s="59">
        <f>IF(O361="0","0",LOOKUP(O361,{0,33,40,50,60,70,80},{0,1,2,3,"3.5",4,5}))</f>
        <v>0</v>
      </c>
      <c r="Q361" s="88">
        <v>0</v>
      </c>
      <c r="R361" s="88">
        <v>0</v>
      </c>
      <c r="S361" s="59">
        <f t="shared" si="63"/>
        <v>0</v>
      </c>
      <c r="T361" s="59">
        <f>IF(S361="0","0",LOOKUP(S361,{0,33,40,50,60,70,80},{0,1,2,3,"3.5",4,5}))</f>
        <v>0</v>
      </c>
      <c r="U361" s="88">
        <v>0</v>
      </c>
      <c r="V361" s="88">
        <v>0</v>
      </c>
      <c r="W361" s="59">
        <f t="shared" si="64"/>
        <v>0</v>
      </c>
      <c r="X361" s="59">
        <f>IF(W361="0","0",LOOKUP(W361,{0,33,40,50,60,70,80},{0,1,2,3,"3.5",4,5}))</f>
        <v>0</v>
      </c>
      <c r="Y361" s="88">
        <v>0</v>
      </c>
      <c r="Z361" s="88">
        <v>0</v>
      </c>
      <c r="AA361" s="59">
        <f t="shared" si="65"/>
        <v>0</v>
      </c>
      <c r="AB361" s="59">
        <f>IF(AA361="0","0",LOOKUP(AA361,{0,25,30,37,45,52,60},{0,1,2,3,"3.5",4,5}))</f>
        <v>0</v>
      </c>
      <c r="AC361" s="82" t="s">
        <v>79</v>
      </c>
      <c r="AD361" s="82">
        <f>IF(ISBLANK(AB361)," ",IF(AB361="0","0",LOOKUP(AB361,{0,1,2,3,"3.5",4,5},{0,0,0,1,"1.5",2,3})))</f>
        <v>0</v>
      </c>
      <c r="AE361" s="77">
        <f t="shared" si="66"/>
        <v>0</v>
      </c>
      <c r="AF361" s="82" t="str">
        <f t="shared" si="67"/>
        <v>F</v>
      </c>
      <c r="AG361" s="85" t="str">
        <f t="shared" si="68"/>
        <v>Fail</v>
      </c>
      <c r="AH361" s="15"/>
      <c r="AI361" s="33" t="str">
        <f>IF(F361="0","0",LOOKUP(F361,{0,1,2,3,"3.5",4,5},{"F","D","C","B","A-","A","A+"}))</f>
        <v>F</v>
      </c>
      <c r="AJ361" s="33" t="str">
        <f>IF(H361="0","0",LOOKUP(H361,{0,1,2,3,"3.5",4,5},{"F","D","C","B","A-","A","A+"}))</f>
        <v>F</v>
      </c>
      <c r="AK361" s="33" t="str">
        <f>IF(L361="0","0",LOOKUP(L361,{0,1,2,3,"3.5",4,5},{"F","D","C","B","A-","A","A+"}))</f>
        <v>F</v>
      </c>
      <c r="AL361" s="33" t="str">
        <f>IF(P361="0","0",LOOKUP(P361,{0,1,2,3,"3.5",4,5},{"F","D","C","B","A-","A","A+"}))</f>
        <v>F</v>
      </c>
      <c r="AM361" s="33" t="str">
        <f>IF(T361="0","0",LOOKUP(T361,{0,1,2,3,"3.5",4,5},{"F","D","C","B","A-","A","A+"}))</f>
        <v>F</v>
      </c>
      <c r="AN361" s="33" t="str">
        <f>IF(X361="0","0",LOOKUP(X361,{0,1,2,3,"3.5",4,5},{"F","D","C","B","A-","A","A+"}))</f>
        <v>F</v>
      </c>
      <c r="AO361" s="33" t="str">
        <f>IF(AB361="0","0",LOOKUP(AB361,{0,1,2,3,"3.5",4,5},{"F","D","C","B","A-","A","A+"}))</f>
        <v>F</v>
      </c>
      <c r="AP361" s="57">
        <f t="shared" si="69"/>
        <v>0</v>
      </c>
    </row>
    <row r="362" spans="1:42" x14ac:dyDescent="0.2">
      <c r="A362" s="89"/>
      <c r="B362" s="86"/>
      <c r="C362" s="88">
        <v>0</v>
      </c>
      <c r="D362" s="88">
        <v>0</v>
      </c>
      <c r="E362" s="59">
        <f t="shared" si="60"/>
        <v>0</v>
      </c>
      <c r="F362" s="59">
        <f>IF(E362="0","0",LOOKUP(E362,{0,33,40,50,60,70,80},{0,1,2,3,"3.5",4,5}))</f>
        <v>0</v>
      </c>
      <c r="G362" s="59"/>
      <c r="H362" s="59">
        <f>IF(G362="0","0",LOOKUP(G362,{0,33,40,50,60,70,80},{0,1,2,3,"3.5",4,5}))</f>
        <v>0</v>
      </c>
      <c r="I362" s="88">
        <v>0</v>
      </c>
      <c r="J362" s="88">
        <v>0</v>
      </c>
      <c r="K362" s="59">
        <f t="shared" si="61"/>
        <v>0</v>
      </c>
      <c r="L362" s="59">
        <f>IF(K362="0","0",LOOKUP(K362,{0,25,30,37,45,52,60},{0,1,2,3,"3.5",4,5}))</f>
        <v>0</v>
      </c>
      <c r="M362" s="88">
        <v>0</v>
      </c>
      <c r="N362" s="88">
        <v>0</v>
      </c>
      <c r="O362" s="59">
        <f t="shared" si="62"/>
        <v>0</v>
      </c>
      <c r="P362" s="59">
        <f>IF(O362="0","0",LOOKUP(O362,{0,33,40,50,60,70,80},{0,1,2,3,"3.5",4,5}))</f>
        <v>0</v>
      </c>
      <c r="Q362" s="88">
        <v>0</v>
      </c>
      <c r="R362" s="88">
        <v>0</v>
      </c>
      <c r="S362" s="59">
        <f t="shared" si="63"/>
        <v>0</v>
      </c>
      <c r="T362" s="59">
        <f>IF(S362="0","0",LOOKUP(S362,{0,33,40,50,60,70,80},{0,1,2,3,"3.5",4,5}))</f>
        <v>0</v>
      </c>
      <c r="U362" s="88">
        <v>0</v>
      </c>
      <c r="V362" s="88">
        <v>0</v>
      </c>
      <c r="W362" s="59">
        <f t="shared" si="64"/>
        <v>0</v>
      </c>
      <c r="X362" s="59">
        <f>IF(W362="0","0",LOOKUP(W362,{0,33,40,50,60,70,80},{0,1,2,3,"3.5",4,5}))</f>
        <v>0</v>
      </c>
      <c r="Y362" s="88">
        <v>0</v>
      </c>
      <c r="Z362" s="88">
        <v>0</v>
      </c>
      <c r="AA362" s="59">
        <f t="shared" si="65"/>
        <v>0</v>
      </c>
      <c r="AB362" s="59">
        <f>IF(AA362="0","0",LOOKUP(AA362,{0,25,30,37,45,52,60},{0,1,2,3,"3.5",4,5}))</f>
        <v>0</v>
      </c>
      <c r="AC362" s="82" t="s">
        <v>79</v>
      </c>
      <c r="AD362" s="82">
        <f>IF(ISBLANK(AB362)," ",IF(AB362="0","0",LOOKUP(AB362,{0,1,2,3,"3.5",4,5},{0,0,0,1,"1.5",2,3})))</f>
        <v>0</v>
      </c>
      <c r="AE362" s="77">
        <f t="shared" si="66"/>
        <v>0</v>
      </c>
      <c r="AF362" s="82" t="str">
        <f t="shared" si="67"/>
        <v>F</v>
      </c>
      <c r="AG362" s="85" t="str">
        <f t="shared" si="68"/>
        <v>Fail</v>
      </c>
      <c r="AH362" s="15"/>
      <c r="AI362" s="33" t="str">
        <f>IF(F362="0","0",LOOKUP(F362,{0,1,2,3,"3.5",4,5},{"F","D","C","B","A-","A","A+"}))</f>
        <v>F</v>
      </c>
      <c r="AJ362" s="33" t="str">
        <f>IF(H362="0","0",LOOKUP(H362,{0,1,2,3,"3.5",4,5},{"F","D","C","B","A-","A","A+"}))</f>
        <v>F</v>
      </c>
      <c r="AK362" s="33" t="str">
        <f>IF(L362="0","0",LOOKUP(L362,{0,1,2,3,"3.5",4,5},{"F","D","C","B","A-","A","A+"}))</f>
        <v>F</v>
      </c>
      <c r="AL362" s="33" t="str">
        <f>IF(P362="0","0",LOOKUP(P362,{0,1,2,3,"3.5",4,5},{"F","D","C","B","A-","A","A+"}))</f>
        <v>F</v>
      </c>
      <c r="AM362" s="33" t="str">
        <f>IF(T362="0","0",LOOKUP(T362,{0,1,2,3,"3.5",4,5},{"F","D","C","B","A-","A","A+"}))</f>
        <v>F</v>
      </c>
      <c r="AN362" s="33" t="str">
        <f>IF(X362="0","0",LOOKUP(X362,{0,1,2,3,"3.5",4,5},{"F","D","C","B","A-","A","A+"}))</f>
        <v>F</v>
      </c>
      <c r="AO362" s="33" t="str">
        <f>IF(AB362="0","0",LOOKUP(AB362,{0,1,2,3,"3.5",4,5},{"F","D","C","B","A-","A","A+"}))</f>
        <v>F</v>
      </c>
      <c r="AP362" s="57">
        <f t="shared" si="69"/>
        <v>0</v>
      </c>
    </row>
    <row r="363" spans="1:42" x14ac:dyDescent="0.2">
      <c r="A363" s="89"/>
      <c r="B363" s="86"/>
      <c r="C363" s="88">
        <v>0</v>
      </c>
      <c r="D363" s="88">
        <v>0</v>
      </c>
      <c r="E363" s="59">
        <f t="shared" si="60"/>
        <v>0</v>
      </c>
      <c r="F363" s="59">
        <f>IF(E363="0","0",LOOKUP(E363,{0,33,40,50,60,70,80},{0,1,2,3,"3.5",4,5}))</f>
        <v>0</v>
      </c>
      <c r="G363" s="59"/>
      <c r="H363" s="59">
        <f>IF(G363="0","0",LOOKUP(G363,{0,33,40,50,60,70,80},{0,1,2,3,"3.5",4,5}))</f>
        <v>0</v>
      </c>
      <c r="I363" s="88">
        <v>0</v>
      </c>
      <c r="J363" s="88">
        <v>0</v>
      </c>
      <c r="K363" s="59">
        <f t="shared" si="61"/>
        <v>0</v>
      </c>
      <c r="L363" s="59">
        <f>IF(K363="0","0",LOOKUP(K363,{0,25,30,37,45,52,60},{0,1,2,3,"3.5",4,5}))</f>
        <v>0</v>
      </c>
      <c r="M363" s="88">
        <v>0</v>
      </c>
      <c r="N363" s="88">
        <v>0</v>
      </c>
      <c r="O363" s="59">
        <f t="shared" si="62"/>
        <v>0</v>
      </c>
      <c r="P363" s="59">
        <f>IF(O363="0","0",LOOKUP(O363,{0,33,40,50,60,70,80},{0,1,2,3,"3.5",4,5}))</f>
        <v>0</v>
      </c>
      <c r="Q363" s="88">
        <v>0</v>
      </c>
      <c r="R363" s="88">
        <v>0</v>
      </c>
      <c r="S363" s="59">
        <f t="shared" si="63"/>
        <v>0</v>
      </c>
      <c r="T363" s="59">
        <f>IF(S363="0","0",LOOKUP(S363,{0,33,40,50,60,70,80},{0,1,2,3,"3.5",4,5}))</f>
        <v>0</v>
      </c>
      <c r="U363" s="88">
        <v>0</v>
      </c>
      <c r="V363" s="88">
        <v>0</v>
      </c>
      <c r="W363" s="59">
        <f t="shared" si="64"/>
        <v>0</v>
      </c>
      <c r="X363" s="59">
        <f>IF(W363="0","0",LOOKUP(W363,{0,33,40,50,60,70,80},{0,1,2,3,"3.5",4,5}))</f>
        <v>0</v>
      </c>
      <c r="Y363" s="88">
        <v>0</v>
      </c>
      <c r="Z363" s="88">
        <v>0</v>
      </c>
      <c r="AA363" s="59">
        <f t="shared" si="65"/>
        <v>0</v>
      </c>
      <c r="AB363" s="59">
        <f>IF(AA363="0","0",LOOKUP(AA363,{0,25,30,37,45,52,60},{0,1,2,3,"3.5",4,5}))</f>
        <v>0</v>
      </c>
      <c r="AC363" s="82" t="s">
        <v>79</v>
      </c>
      <c r="AD363" s="82">
        <f>IF(ISBLANK(AB363)," ",IF(AB363="0","0",LOOKUP(AB363,{0,1,2,3,"3.5",4,5},{0,0,0,1,"1.5",2,3})))</f>
        <v>0</v>
      </c>
      <c r="AE363" s="77">
        <f t="shared" si="66"/>
        <v>0</v>
      </c>
      <c r="AF363" s="82" t="str">
        <f t="shared" si="67"/>
        <v>F</v>
      </c>
      <c r="AG363" s="85" t="str">
        <f t="shared" si="68"/>
        <v>Fail</v>
      </c>
      <c r="AH363" s="15"/>
      <c r="AI363" s="33" t="str">
        <f>IF(F363="0","0",LOOKUP(F363,{0,1,2,3,"3.5",4,5},{"F","D","C","B","A-","A","A+"}))</f>
        <v>F</v>
      </c>
      <c r="AJ363" s="33" t="str">
        <f>IF(H363="0","0",LOOKUP(H363,{0,1,2,3,"3.5",4,5},{"F","D","C","B","A-","A","A+"}))</f>
        <v>F</v>
      </c>
      <c r="AK363" s="33" t="str">
        <f>IF(L363="0","0",LOOKUP(L363,{0,1,2,3,"3.5",4,5},{"F","D","C","B","A-","A","A+"}))</f>
        <v>F</v>
      </c>
      <c r="AL363" s="33" t="str">
        <f>IF(P363="0","0",LOOKUP(P363,{0,1,2,3,"3.5",4,5},{"F","D","C","B","A-","A","A+"}))</f>
        <v>F</v>
      </c>
      <c r="AM363" s="33" t="str">
        <f>IF(T363="0","0",LOOKUP(T363,{0,1,2,3,"3.5",4,5},{"F","D","C","B","A-","A","A+"}))</f>
        <v>F</v>
      </c>
      <c r="AN363" s="33" t="str">
        <f>IF(X363="0","0",LOOKUP(X363,{0,1,2,3,"3.5",4,5},{"F","D","C","B","A-","A","A+"}))</f>
        <v>F</v>
      </c>
      <c r="AO363" s="33" t="str">
        <f>IF(AB363="0","0",LOOKUP(AB363,{0,1,2,3,"3.5",4,5},{"F","D","C","B","A-","A","A+"}))</f>
        <v>F</v>
      </c>
      <c r="AP363" s="57">
        <f t="shared" si="69"/>
        <v>0</v>
      </c>
    </row>
    <row r="364" spans="1:42" x14ac:dyDescent="0.2">
      <c r="A364" s="89"/>
      <c r="B364" s="86"/>
      <c r="C364" s="88">
        <v>0</v>
      </c>
      <c r="D364" s="88">
        <v>0</v>
      </c>
      <c r="E364" s="59">
        <f t="shared" si="60"/>
        <v>0</v>
      </c>
      <c r="F364" s="59">
        <f>IF(E364="0","0",LOOKUP(E364,{0,33,40,50,60,70,80},{0,1,2,3,"3.5",4,5}))</f>
        <v>0</v>
      </c>
      <c r="G364" s="59"/>
      <c r="H364" s="59">
        <f>IF(G364="0","0",LOOKUP(G364,{0,33,40,50,60,70,80},{0,1,2,3,"3.5",4,5}))</f>
        <v>0</v>
      </c>
      <c r="I364" s="88">
        <v>0</v>
      </c>
      <c r="J364" s="88">
        <v>0</v>
      </c>
      <c r="K364" s="59">
        <f t="shared" si="61"/>
        <v>0</v>
      </c>
      <c r="L364" s="59">
        <f>IF(K364="0","0",LOOKUP(K364,{0,25,30,37,45,52,60},{0,1,2,3,"3.5",4,5}))</f>
        <v>0</v>
      </c>
      <c r="M364" s="88">
        <v>0</v>
      </c>
      <c r="N364" s="88">
        <v>0</v>
      </c>
      <c r="O364" s="59">
        <f t="shared" si="62"/>
        <v>0</v>
      </c>
      <c r="P364" s="59">
        <f>IF(O364="0","0",LOOKUP(O364,{0,33,40,50,60,70,80},{0,1,2,3,"3.5",4,5}))</f>
        <v>0</v>
      </c>
      <c r="Q364" s="88">
        <v>0</v>
      </c>
      <c r="R364" s="88">
        <v>0</v>
      </c>
      <c r="S364" s="59">
        <f t="shared" si="63"/>
        <v>0</v>
      </c>
      <c r="T364" s="59">
        <f>IF(S364="0","0",LOOKUP(S364,{0,33,40,50,60,70,80},{0,1,2,3,"3.5",4,5}))</f>
        <v>0</v>
      </c>
      <c r="U364" s="88">
        <v>0</v>
      </c>
      <c r="V364" s="88">
        <v>0</v>
      </c>
      <c r="W364" s="59">
        <f t="shared" si="64"/>
        <v>0</v>
      </c>
      <c r="X364" s="59">
        <f>IF(W364="0","0",LOOKUP(W364,{0,33,40,50,60,70,80},{0,1,2,3,"3.5",4,5}))</f>
        <v>0</v>
      </c>
      <c r="Y364" s="88">
        <v>0</v>
      </c>
      <c r="Z364" s="88">
        <v>0</v>
      </c>
      <c r="AA364" s="59">
        <f t="shared" si="65"/>
        <v>0</v>
      </c>
      <c r="AB364" s="59">
        <f>IF(AA364="0","0",LOOKUP(AA364,{0,25,30,37,45,52,60},{0,1,2,3,"3.5",4,5}))</f>
        <v>0</v>
      </c>
      <c r="AC364" s="82" t="s">
        <v>79</v>
      </c>
      <c r="AD364" s="82">
        <f>IF(ISBLANK(AB364)," ",IF(AB364="0","0",LOOKUP(AB364,{0,1,2,3,"3.5",4,5},{0,0,0,1,"1.5",2,3})))</f>
        <v>0</v>
      </c>
      <c r="AE364" s="77">
        <f t="shared" si="66"/>
        <v>0</v>
      </c>
      <c r="AF364" s="82" t="str">
        <f t="shared" si="67"/>
        <v>F</v>
      </c>
      <c r="AG364" s="85" t="str">
        <f t="shared" si="68"/>
        <v>Fail</v>
      </c>
      <c r="AH364" s="15"/>
      <c r="AI364" s="33" t="str">
        <f>IF(F364="0","0",LOOKUP(F364,{0,1,2,3,"3.5",4,5},{"F","D","C","B","A-","A","A+"}))</f>
        <v>F</v>
      </c>
      <c r="AJ364" s="33" t="str">
        <f>IF(H364="0","0",LOOKUP(H364,{0,1,2,3,"3.5",4,5},{"F","D","C","B","A-","A","A+"}))</f>
        <v>F</v>
      </c>
      <c r="AK364" s="33" t="str">
        <f>IF(L364="0","0",LOOKUP(L364,{0,1,2,3,"3.5",4,5},{"F","D","C","B","A-","A","A+"}))</f>
        <v>F</v>
      </c>
      <c r="AL364" s="33" t="str">
        <f>IF(P364="0","0",LOOKUP(P364,{0,1,2,3,"3.5",4,5},{"F","D","C","B","A-","A","A+"}))</f>
        <v>F</v>
      </c>
      <c r="AM364" s="33" t="str">
        <f>IF(T364="0","0",LOOKUP(T364,{0,1,2,3,"3.5",4,5},{"F","D","C","B","A-","A","A+"}))</f>
        <v>F</v>
      </c>
      <c r="AN364" s="33" t="str">
        <f>IF(X364="0","0",LOOKUP(X364,{0,1,2,3,"3.5",4,5},{"F","D","C","B","A-","A","A+"}))</f>
        <v>F</v>
      </c>
      <c r="AO364" s="33" t="str">
        <f>IF(AB364="0","0",LOOKUP(AB364,{0,1,2,3,"3.5",4,5},{"F","D","C","B","A-","A","A+"}))</f>
        <v>F</v>
      </c>
      <c r="AP364" s="57">
        <f t="shared" si="69"/>
        <v>0</v>
      </c>
    </row>
    <row r="365" spans="1:42" x14ac:dyDescent="0.2">
      <c r="A365" s="89"/>
      <c r="B365" s="86"/>
      <c r="C365" s="88">
        <v>0</v>
      </c>
      <c r="D365" s="88">
        <v>0</v>
      </c>
      <c r="E365" s="59">
        <f t="shared" si="60"/>
        <v>0</v>
      </c>
      <c r="F365" s="59">
        <f>IF(E365="0","0",LOOKUP(E365,{0,33,40,50,60,70,80},{0,1,2,3,"3.5",4,5}))</f>
        <v>0</v>
      </c>
      <c r="G365" s="59"/>
      <c r="H365" s="59">
        <f>IF(G365="0","0",LOOKUP(G365,{0,33,40,50,60,70,80},{0,1,2,3,"3.5",4,5}))</f>
        <v>0</v>
      </c>
      <c r="I365" s="88">
        <v>0</v>
      </c>
      <c r="J365" s="88">
        <v>0</v>
      </c>
      <c r="K365" s="59">
        <f t="shared" si="61"/>
        <v>0</v>
      </c>
      <c r="L365" s="59">
        <f>IF(K365="0","0",LOOKUP(K365,{0,25,30,37,45,52,60},{0,1,2,3,"3.5",4,5}))</f>
        <v>0</v>
      </c>
      <c r="M365" s="88">
        <v>0</v>
      </c>
      <c r="N365" s="88">
        <v>0</v>
      </c>
      <c r="O365" s="59">
        <f t="shared" si="62"/>
        <v>0</v>
      </c>
      <c r="P365" s="59">
        <f>IF(O365="0","0",LOOKUP(O365,{0,33,40,50,60,70,80},{0,1,2,3,"3.5",4,5}))</f>
        <v>0</v>
      </c>
      <c r="Q365" s="88">
        <v>0</v>
      </c>
      <c r="R365" s="88">
        <v>0</v>
      </c>
      <c r="S365" s="59">
        <f t="shared" si="63"/>
        <v>0</v>
      </c>
      <c r="T365" s="59">
        <f>IF(S365="0","0",LOOKUP(S365,{0,33,40,50,60,70,80},{0,1,2,3,"3.5",4,5}))</f>
        <v>0</v>
      </c>
      <c r="U365" s="88">
        <v>0</v>
      </c>
      <c r="V365" s="88">
        <v>0</v>
      </c>
      <c r="W365" s="59">
        <f t="shared" si="64"/>
        <v>0</v>
      </c>
      <c r="X365" s="59">
        <f>IF(W365="0","0",LOOKUP(W365,{0,33,40,50,60,70,80},{0,1,2,3,"3.5",4,5}))</f>
        <v>0</v>
      </c>
      <c r="Y365" s="88">
        <v>0</v>
      </c>
      <c r="Z365" s="88">
        <v>0</v>
      </c>
      <c r="AA365" s="59">
        <f t="shared" si="65"/>
        <v>0</v>
      </c>
      <c r="AB365" s="59">
        <f>IF(AA365="0","0",LOOKUP(AA365,{0,25,30,37,45,52,60},{0,1,2,3,"3.5",4,5}))</f>
        <v>0</v>
      </c>
      <c r="AC365" s="82" t="s">
        <v>79</v>
      </c>
      <c r="AD365" s="82">
        <f>IF(ISBLANK(AB365)," ",IF(AB365="0","0",LOOKUP(AB365,{0,1,2,3,"3.5",4,5},{0,0,0,1,"1.5",2,3})))</f>
        <v>0</v>
      </c>
      <c r="AE365" s="77">
        <f t="shared" si="66"/>
        <v>0</v>
      </c>
      <c r="AF365" s="82" t="str">
        <f t="shared" si="67"/>
        <v>F</v>
      </c>
      <c r="AG365" s="85" t="str">
        <f t="shared" si="68"/>
        <v>Fail</v>
      </c>
      <c r="AH365" s="15"/>
      <c r="AI365" s="33" t="str">
        <f>IF(F365="0","0",LOOKUP(F365,{0,1,2,3,"3.5",4,5},{"F","D","C","B","A-","A","A+"}))</f>
        <v>F</v>
      </c>
      <c r="AJ365" s="33" t="str">
        <f>IF(H365="0","0",LOOKUP(H365,{0,1,2,3,"3.5",4,5},{"F","D","C","B","A-","A","A+"}))</f>
        <v>F</v>
      </c>
      <c r="AK365" s="33" t="str">
        <f>IF(L365="0","0",LOOKUP(L365,{0,1,2,3,"3.5",4,5},{"F","D","C","B","A-","A","A+"}))</f>
        <v>F</v>
      </c>
      <c r="AL365" s="33" t="str">
        <f>IF(P365="0","0",LOOKUP(P365,{0,1,2,3,"3.5",4,5},{"F","D","C","B","A-","A","A+"}))</f>
        <v>F</v>
      </c>
      <c r="AM365" s="33" t="str">
        <f>IF(T365="0","0",LOOKUP(T365,{0,1,2,3,"3.5",4,5},{"F","D","C","B","A-","A","A+"}))</f>
        <v>F</v>
      </c>
      <c r="AN365" s="33" t="str">
        <f>IF(X365="0","0",LOOKUP(X365,{0,1,2,3,"3.5",4,5},{"F","D","C","B","A-","A","A+"}))</f>
        <v>F</v>
      </c>
      <c r="AO365" s="33" t="str">
        <f>IF(AB365="0","0",LOOKUP(AB365,{0,1,2,3,"3.5",4,5},{"F","D","C","B","A-","A","A+"}))</f>
        <v>F</v>
      </c>
      <c r="AP365" s="57">
        <f t="shared" si="69"/>
        <v>0</v>
      </c>
    </row>
  </sheetData>
  <sheetProtection algorithmName="SHA-512" hashValue="kqxX7tl9UPTWD85dYu7yjpXJuXVxf6vHgqeqONiZe++bk29BFPH0hvTYsMNbfmMJV1N1NMVdoTT7iT3Zp1HnvA==" saltValue="s4yxOhv/wHgHlpjYm5Lapw==" spinCount="100000" sheet="1" objects="1" scenarios="1"/>
  <sortState ref="A291:B318">
    <sortCondition ref="A291"/>
  </sortState>
  <mergeCells count="24">
    <mergeCell ref="B1:AF1"/>
    <mergeCell ref="A2:AF2"/>
    <mergeCell ref="AP3:AP4"/>
    <mergeCell ref="A3:A4"/>
    <mergeCell ref="C3:F3"/>
    <mergeCell ref="G3:H3"/>
    <mergeCell ref="M3:P3"/>
    <mergeCell ref="Q3:T3"/>
    <mergeCell ref="U3:X3"/>
    <mergeCell ref="AC3:AC4"/>
    <mergeCell ref="AD3:AD4"/>
    <mergeCell ref="AE3:AE4"/>
    <mergeCell ref="AF3:AF4"/>
    <mergeCell ref="B3:B4"/>
    <mergeCell ref="I3:L3"/>
    <mergeCell ref="Y3:AB3"/>
    <mergeCell ref="AG3:AG4"/>
    <mergeCell ref="AN3:AN4"/>
    <mergeCell ref="AO3:AO4"/>
    <mergeCell ref="AI3:AI4"/>
    <mergeCell ref="AJ3:AJ4"/>
    <mergeCell ref="AK3:AK4"/>
    <mergeCell ref="AL3:AL4"/>
    <mergeCell ref="AM3:AM4"/>
  </mergeCells>
  <pageMargins left="0.11811023622047245" right="0.11811023622047245" top="0.31496062992125984" bottom="0.3149606299212598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8"/>
  <sheetViews>
    <sheetView view="pageBreakPreview" zoomScaleSheetLayoutView="100" workbookViewId="0">
      <pane xSplit="1" ySplit="4" topLeftCell="B110" activePane="bottomRight" state="frozen"/>
      <selection pane="topRight" activeCell="B1" sqref="B1"/>
      <selection pane="bottomLeft" activeCell="A6" sqref="A6"/>
      <selection pane="bottomRight" activeCell="M12" sqref="M12"/>
    </sheetView>
  </sheetViews>
  <sheetFormatPr defaultRowHeight="15.75" x14ac:dyDescent="0.25"/>
  <cols>
    <col min="1" max="1" width="5.5703125" style="1" bestFit="1" customWidth="1"/>
    <col min="2" max="2" width="20.28515625" style="91" customWidth="1"/>
    <col min="3" max="3" width="3.42578125" style="1" customWidth="1"/>
    <col min="4" max="4" width="4" style="1" customWidth="1"/>
    <col min="5" max="5" width="3.85546875" style="1" customWidth="1"/>
    <col min="6" max="6" width="3.140625" style="1" customWidth="1"/>
    <col min="7" max="7" width="4.140625" style="1" customWidth="1"/>
    <col min="8" max="8" width="3.5703125" style="1" customWidth="1"/>
    <col min="9" max="9" width="3.7109375" style="1" customWidth="1"/>
    <col min="10" max="10" width="4" style="1" customWidth="1"/>
    <col min="11" max="11" width="4.28515625" style="1" customWidth="1"/>
    <col min="12" max="12" width="3.5703125" style="1" customWidth="1"/>
    <col min="13" max="14" width="3.7109375" style="1" customWidth="1"/>
    <col min="15" max="15" width="3.85546875" style="1" customWidth="1"/>
    <col min="16" max="16" width="3.7109375" style="1" customWidth="1"/>
    <col min="17" max="18" width="4" style="1" customWidth="1"/>
    <col min="19" max="19" width="3.85546875" style="1" customWidth="1"/>
    <col min="20" max="21" width="3.7109375" style="1" customWidth="1"/>
    <col min="22" max="22" width="4.140625" style="1" customWidth="1"/>
    <col min="23" max="23" width="4.85546875" style="1" customWidth="1"/>
    <col min="24" max="24" width="3.7109375" style="1" customWidth="1"/>
    <col min="25" max="25" width="3.85546875" style="1" customWidth="1"/>
    <col min="26" max="26" width="4.140625" style="1" customWidth="1"/>
    <col min="27" max="27" width="4.42578125" style="1" customWidth="1"/>
    <col min="28" max="28" width="4.28515625" style="1" bestFit="1" customWidth="1"/>
    <col min="29" max="29" width="4.7109375" style="1" bestFit="1" customWidth="1"/>
    <col min="30" max="30" width="4.42578125" style="1" bestFit="1" customWidth="1"/>
    <col min="31" max="31" width="5.28515625" style="1" bestFit="1" customWidth="1"/>
    <col min="32" max="32" width="4.42578125" style="1" customWidth="1"/>
    <col min="33" max="33" width="18.42578125" style="1" bestFit="1" customWidth="1"/>
    <col min="34" max="16384" width="9.140625" style="1"/>
  </cols>
  <sheetData>
    <row r="1" spans="1:42" ht="56.25" customHeight="1" x14ac:dyDescent="0.25">
      <c r="A1" s="103" t="s">
        <v>86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1:42" ht="20.100000000000001" customHeight="1" x14ac:dyDescent="0.25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61"/>
    </row>
    <row r="3" spans="1:42" s="42" customFormat="1" ht="20.100000000000001" customHeight="1" x14ac:dyDescent="0.25">
      <c r="A3" s="115" t="s">
        <v>13</v>
      </c>
      <c r="B3" s="99" t="s">
        <v>26</v>
      </c>
      <c r="C3" s="111" t="s">
        <v>0</v>
      </c>
      <c r="D3" s="111"/>
      <c r="E3" s="111"/>
      <c r="F3" s="111"/>
      <c r="G3" s="111" t="s">
        <v>1</v>
      </c>
      <c r="H3" s="111"/>
      <c r="I3" s="112" t="s">
        <v>51</v>
      </c>
      <c r="J3" s="113"/>
      <c r="K3" s="113"/>
      <c r="L3" s="114"/>
      <c r="M3" s="111" t="s">
        <v>5</v>
      </c>
      <c r="N3" s="111"/>
      <c r="O3" s="111"/>
      <c r="P3" s="111"/>
      <c r="Q3" s="111" t="s">
        <v>6</v>
      </c>
      <c r="R3" s="111"/>
      <c r="S3" s="111"/>
      <c r="T3" s="111"/>
      <c r="U3" s="111" t="s">
        <v>56</v>
      </c>
      <c r="V3" s="111"/>
      <c r="W3" s="111"/>
      <c r="X3" s="111"/>
      <c r="Y3" s="111" t="s">
        <v>4</v>
      </c>
      <c r="Z3" s="111"/>
      <c r="AA3" s="111"/>
      <c r="AB3" s="111"/>
      <c r="AC3" s="117" t="s">
        <v>15</v>
      </c>
      <c r="AD3" s="117" t="s">
        <v>61</v>
      </c>
      <c r="AE3" s="111" t="s">
        <v>7</v>
      </c>
      <c r="AF3" s="111" t="s">
        <v>8</v>
      </c>
      <c r="AG3" s="100" t="s">
        <v>14</v>
      </c>
      <c r="AH3" s="37"/>
      <c r="AI3" s="99" t="s">
        <v>34</v>
      </c>
      <c r="AJ3" s="99" t="s">
        <v>35</v>
      </c>
      <c r="AK3" s="99" t="s">
        <v>40</v>
      </c>
      <c r="AL3" s="99" t="s">
        <v>41</v>
      </c>
      <c r="AM3" s="99" t="s">
        <v>42</v>
      </c>
      <c r="AN3" s="99" t="s">
        <v>57</v>
      </c>
      <c r="AO3" s="99" t="s">
        <v>43</v>
      </c>
      <c r="AP3" s="116" t="s">
        <v>83</v>
      </c>
    </row>
    <row r="4" spans="1:42" s="42" customFormat="1" ht="20.100000000000001" customHeight="1" x14ac:dyDescent="0.25">
      <c r="A4" s="115"/>
      <c r="B4" s="99"/>
      <c r="C4" s="49" t="s">
        <v>10</v>
      </c>
      <c r="D4" s="49" t="s">
        <v>11</v>
      </c>
      <c r="E4" s="49" t="s">
        <v>12</v>
      </c>
      <c r="F4" s="49" t="s">
        <v>9</v>
      </c>
      <c r="G4" s="49" t="s">
        <v>12</v>
      </c>
      <c r="H4" s="49" t="s">
        <v>9</v>
      </c>
      <c r="I4" s="49" t="s">
        <v>10</v>
      </c>
      <c r="J4" s="49" t="s">
        <v>11</v>
      </c>
      <c r="K4" s="49" t="s">
        <v>12</v>
      </c>
      <c r="L4" s="49" t="s">
        <v>9</v>
      </c>
      <c r="M4" s="49" t="s">
        <v>10</v>
      </c>
      <c r="N4" s="49" t="s">
        <v>11</v>
      </c>
      <c r="O4" s="49" t="s">
        <v>12</v>
      </c>
      <c r="P4" s="49" t="s">
        <v>9</v>
      </c>
      <c r="Q4" s="49" t="s">
        <v>10</v>
      </c>
      <c r="R4" s="49" t="s">
        <v>11</v>
      </c>
      <c r="S4" s="49" t="s">
        <v>12</v>
      </c>
      <c r="T4" s="49" t="s">
        <v>9</v>
      </c>
      <c r="U4" s="49" t="s">
        <v>10</v>
      </c>
      <c r="V4" s="49" t="s">
        <v>11</v>
      </c>
      <c r="W4" s="49" t="s">
        <v>12</v>
      </c>
      <c r="X4" s="49" t="s">
        <v>9</v>
      </c>
      <c r="Y4" s="49" t="s">
        <v>10</v>
      </c>
      <c r="Z4" s="49" t="s">
        <v>11</v>
      </c>
      <c r="AA4" s="49" t="s">
        <v>12</v>
      </c>
      <c r="AB4" s="49" t="s">
        <v>9</v>
      </c>
      <c r="AC4" s="111"/>
      <c r="AD4" s="117"/>
      <c r="AE4" s="111"/>
      <c r="AF4" s="111"/>
      <c r="AG4" s="100"/>
      <c r="AH4" s="37"/>
      <c r="AI4" s="100"/>
      <c r="AJ4" s="100"/>
      <c r="AK4" s="100"/>
      <c r="AL4" s="100"/>
      <c r="AM4" s="99"/>
      <c r="AN4" s="99"/>
      <c r="AO4" s="99"/>
      <c r="AP4" s="116"/>
    </row>
    <row r="5" spans="1:42" ht="20.100000000000001" customHeight="1" x14ac:dyDescent="0.25">
      <c r="A5" s="74">
        <v>3001</v>
      </c>
      <c r="B5" s="84" t="s">
        <v>605</v>
      </c>
      <c r="C5" s="79">
        <v>25</v>
      </c>
      <c r="D5" s="79">
        <v>19</v>
      </c>
      <c r="E5" s="59">
        <f>IF(OR((C5&lt;19),(D5&lt;9)),0,SUM(C5:D5))</f>
        <v>44</v>
      </c>
      <c r="F5" s="59">
        <f>IF(E5="0","0",LOOKUP(E5,{0,33,40,50,60,70,80},{0,1,2,3,"3.5",4,5}))</f>
        <v>2</v>
      </c>
      <c r="G5" s="59">
        <v>35</v>
      </c>
      <c r="H5" s="59">
        <f>IF(G5="0","0",LOOKUP(G5,{0,33,40,50,60,70,80},{0,1,2,3,"3.5",4,5}))</f>
        <v>1</v>
      </c>
      <c r="I5" s="79">
        <v>24</v>
      </c>
      <c r="J5" s="79">
        <v>18</v>
      </c>
      <c r="K5" s="59">
        <f>IF(OR((I5&lt;13),(J5&lt;8)),0,SUM(I5:J5))</f>
        <v>42</v>
      </c>
      <c r="L5" s="59">
        <f>IF(K5="0","0",LOOKUP(K5,{0,25,30,37,45,52,60},{0,1,2,3,"3.5",4,5}))</f>
        <v>3</v>
      </c>
      <c r="M5" s="79">
        <v>14</v>
      </c>
      <c r="N5" s="79">
        <v>15</v>
      </c>
      <c r="O5" s="59">
        <f>IF(OR((M5&lt;19),(N5&lt;9)),0,SUM(M5:N5))</f>
        <v>0</v>
      </c>
      <c r="P5" s="59">
        <f>IF(O5="0","0",LOOKUP(O5,{0,33,40,50,60,70,80},{0,1,2,3,"3.5",4,5}))</f>
        <v>0</v>
      </c>
      <c r="Q5" s="79">
        <v>21</v>
      </c>
      <c r="R5" s="79">
        <v>16</v>
      </c>
      <c r="S5" s="59">
        <f>IF(OR((Q5&lt;19),(R5&lt;9)),0,SUM(Q5:R5))</f>
        <v>37</v>
      </c>
      <c r="T5" s="59">
        <f>IF(S5="0","0",LOOKUP(S5,{0,33,40,50,60,70,80},{0,1,2,3,"3.5",4,5}))</f>
        <v>1</v>
      </c>
      <c r="U5" s="79">
        <v>24</v>
      </c>
      <c r="V5" s="79">
        <v>22</v>
      </c>
      <c r="W5" s="59">
        <f>IF(OR((U5&lt;19),(V5&lt;9)),0,SUM(U5:V5))</f>
        <v>46</v>
      </c>
      <c r="X5" s="59">
        <f>IF(W5="0","0",LOOKUP(W5,{0,33,40,50,60,70,80},{0,1,2,3,"3.5",4,5}))</f>
        <v>2</v>
      </c>
      <c r="Y5" s="79">
        <v>24</v>
      </c>
      <c r="Z5" s="79">
        <v>18</v>
      </c>
      <c r="AA5" s="59">
        <f>IF(OR((Y5&lt;19),(Z5&lt;9)),0,SUM(Y5:Z5))</f>
        <v>42</v>
      </c>
      <c r="AB5" s="59">
        <f>IF(AA5="0","0",LOOKUP(AA5,{0,33,40,50,60,70,80},{0,1,2,3,"3.5",4,5}))</f>
        <v>2</v>
      </c>
      <c r="AC5" s="49" t="s">
        <v>62</v>
      </c>
      <c r="AD5" s="49">
        <f>IF(ISBLANK(AB5)," ",IF(AB5="0","0",LOOKUP(AB5,{0,1,2,3,"3.5",4,5},{0,0,0,1,"1.5",2,3})))</f>
        <v>0</v>
      </c>
      <c r="AE5" s="77">
        <f>IF(OR((F5=0),(H5=0),(L5=0),(P5=0),(T5=0),(X5=0)),0,SUM(F5+H5+L5+P5+T5+X5+AD5)/6)</f>
        <v>0</v>
      </c>
      <c r="AF5" s="49" t="str">
        <f t="shared" ref="AF5" si="0">IF(AE5&gt;=5,"A+",IF(AE5&gt;=4,"A",IF(AE5&gt;=3.5,"A-",IF(AE5&gt;=3,"B",IF(AE5&gt;=2,"C",IF(AE5&gt;=1,"D","F"))))))</f>
        <v>F</v>
      </c>
      <c r="AG5" s="58" t="str">
        <f t="shared" ref="AG5" si="1">IF(AF5="A+","Excellent Result",IF(AF5="A","Very Good Result",IF(AF5="A-","Good Result",IF(AF5="B","Average Result",IF(AF5="C","Bellow Average Result",IF(AF5="D","Not So Good Result","Fail"))))))</f>
        <v>Fail</v>
      </c>
      <c r="AH5" s="15"/>
      <c r="AI5" s="16" t="str">
        <f>IF(F5="0","0",LOOKUP(F5,{0,1,2,3,"3.5",4,5},{"F","D","C","B","A-","A","A+"}))</f>
        <v>C</v>
      </c>
      <c r="AJ5" s="16" t="str">
        <f>IF(H5="0","0",LOOKUP(H5,{0,1,2,3,"3.5",4,5},{"F","D","C","B","A-","A","A+"}))</f>
        <v>D</v>
      </c>
      <c r="AK5" s="16" t="str">
        <f>IF(L5="0","0",LOOKUP(L5,{0,1,2,3,"3.5",4,5},{"F","D","C","B","A-","A","A+"}))</f>
        <v>B</v>
      </c>
      <c r="AL5" s="16" t="str">
        <f>IF(P5="0","0",LOOKUP(P5,{0,1,2,3,"3.5",4,5},{"F","D","C","B","A-","A","A+"}))</f>
        <v>F</v>
      </c>
      <c r="AM5" s="16" t="str">
        <f>IF(T5="0","0",LOOKUP(T5,{0,1,2,3,"3.5",4,5},{"F","D","C","B","A-","A","A+"}))</f>
        <v>D</v>
      </c>
      <c r="AN5" s="16" t="str">
        <f>IF(X5="0","0",LOOKUP(X5,{0,1,2,3,"3.5",4,5},{"F","D","C","B","A-","A","A+"}))</f>
        <v>C</v>
      </c>
      <c r="AO5" s="16" t="str">
        <f>IF(AB5="0","0",LOOKUP(AB5,{0,1,2,3,"3.5",4,5},{"F","D","C","B","A-","A","A+"}))</f>
        <v>C</v>
      </c>
      <c r="AP5" s="52">
        <f t="shared" ref="AP5:AP68" si="2" xml:space="preserve"> SUM(E5+G5+K5+O5+S5+W5+AA5)</f>
        <v>246</v>
      </c>
    </row>
    <row r="6" spans="1:42" ht="20.100000000000001" customHeight="1" x14ac:dyDescent="0.25">
      <c r="A6" s="74">
        <v>3002</v>
      </c>
      <c r="B6" s="84" t="s">
        <v>606</v>
      </c>
      <c r="C6" s="79">
        <v>34</v>
      </c>
      <c r="D6" s="79">
        <v>20</v>
      </c>
      <c r="E6" s="59">
        <f t="shared" ref="E6:E69" si="3">IF(OR((C6&lt;19),(D6&lt;9)),0,SUM(C6:D6))</f>
        <v>54</v>
      </c>
      <c r="F6" s="59">
        <f>IF(E6="0","0",LOOKUP(E6,{0,33,40,50,60,70,80},{0,1,2,3,"3.5",4,5}))</f>
        <v>3</v>
      </c>
      <c r="G6" s="59">
        <v>38</v>
      </c>
      <c r="H6" s="59">
        <f>IF(G6="0","0",LOOKUP(G6,{0,33,40,50,60,70,80},{0,1,2,3,"3.5",4,5}))</f>
        <v>1</v>
      </c>
      <c r="I6" s="79">
        <v>18</v>
      </c>
      <c r="J6" s="79">
        <v>13</v>
      </c>
      <c r="K6" s="59">
        <f t="shared" ref="K6:K69" si="4">IF(OR((I6&lt;13),(J6&lt;8)),0,SUM(I6:J6))</f>
        <v>31</v>
      </c>
      <c r="L6" s="59">
        <f>IF(K6="0","0",LOOKUP(K6,{0,25,30,37,45,52,60},{0,1,2,3,"3.5",4,5}))</f>
        <v>2</v>
      </c>
      <c r="M6" s="79">
        <v>42</v>
      </c>
      <c r="N6" s="79">
        <v>18</v>
      </c>
      <c r="O6" s="59">
        <f t="shared" ref="O6:O69" si="5">IF(OR((M6&lt;19),(N6&lt;9)),0,SUM(M6:N6))</f>
        <v>60</v>
      </c>
      <c r="P6" s="59" t="str">
        <f>IF(O6="0","0",LOOKUP(O6,{0,33,40,50,60,70,80},{0,1,2,3,"3.5",4,5}))</f>
        <v>3.5</v>
      </c>
      <c r="Q6" s="79">
        <v>11</v>
      </c>
      <c r="R6" s="79">
        <v>11</v>
      </c>
      <c r="S6" s="59">
        <f t="shared" ref="S6:S69" si="6">IF(OR((Q6&lt;19),(R6&lt;9)),0,SUM(Q6:R6))</f>
        <v>0</v>
      </c>
      <c r="T6" s="59">
        <f>IF(S6="0","0",LOOKUP(S6,{0,33,40,50,60,70,80},{0,1,2,3,"3.5",4,5}))</f>
        <v>0</v>
      </c>
      <c r="U6" s="79">
        <v>18</v>
      </c>
      <c r="V6" s="79">
        <v>21</v>
      </c>
      <c r="W6" s="59">
        <f t="shared" ref="W6:W69" si="7">IF(OR((U6&lt;19),(V6&lt;9)),0,SUM(U6:V6))</f>
        <v>0</v>
      </c>
      <c r="X6" s="59">
        <f>IF(W6="0","0",LOOKUP(W6,{0,33,40,50,60,70,80},{0,1,2,3,"3.5",4,5}))</f>
        <v>0</v>
      </c>
      <c r="Y6" s="79">
        <v>10</v>
      </c>
      <c r="Z6" s="79">
        <v>16</v>
      </c>
      <c r="AA6" s="59">
        <f t="shared" ref="AA6:AA69" si="8">IF(OR((Y6&lt;19),(Z6&lt;9)),0,SUM(Y6:Z6))</f>
        <v>0</v>
      </c>
      <c r="AB6" s="59">
        <f>IF(AA6="0","0",LOOKUP(AA6,{0,33,40,50,60,70,80},{0,1,2,3,"3.5",4,5}))</f>
        <v>0</v>
      </c>
      <c r="AC6" s="49" t="s">
        <v>62</v>
      </c>
      <c r="AD6" s="49">
        <f>IF(ISBLANK(AB6)," ",IF(AB6="0","0",LOOKUP(AB6,{0,1,2,3,"3.5",4,5},{0,0,0,1,"1.5",2,3})))</f>
        <v>0</v>
      </c>
      <c r="AE6" s="77">
        <f t="shared" ref="AE6:AE69" si="9">IF(OR((F6=0),(H6=0),(L6=0),(P6=0),(T6=0),(X6=0)),0,SUM(F6+H6+L6+P6+T6+X6+AD6)/6)</f>
        <v>0</v>
      </c>
      <c r="AF6" s="49" t="str">
        <f t="shared" ref="AF6:AF69" si="10">IF(AE6&gt;=5,"A+",IF(AE6&gt;=4,"A",IF(AE6&gt;=3.5,"A-",IF(AE6&gt;=3,"B",IF(AE6&gt;=2,"C",IF(AE6&gt;=1,"D","F"))))))</f>
        <v>F</v>
      </c>
      <c r="AG6" s="58" t="str">
        <f t="shared" ref="AG6:AG69" si="11">IF(AF6="A+","Excellent Result",IF(AF6="A","Very Good Result",IF(AF6="A-","Good Result",IF(AF6="B","Average Result",IF(AF6="C","Bellow Average Result",IF(AF6="D","Not So Good Result","Fail"))))))</f>
        <v>Fail</v>
      </c>
      <c r="AH6" s="15"/>
      <c r="AI6" s="25" t="str">
        <f>IF(F6="0","0",LOOKUP(F6,{0,1,2,3,"3.5",4,5},{"F","D","C","B","A-","A","A+"}))</f>
        <v>B</v>
      </c>
      <c r="AJ6" s="25" t="str">
        <f>IF(H6="0","0",LOOKUP(H6,{0,1,2,3,"3.5",4,5},{"F","D","C","B","A-","A","A+"}))</f>
        <v>D</v>
      </c>
      <c r="AK6" s="25" t="str">
        <f>IF(L6="0","0",LOOKUP(L6,{0,1,2,3,"3.5",4,5},{"F","D","C","B","A-","A","A+"}))</f>
        <v>C</v>
      </c>
      <c r="AL6" s="25" t="str">
        <f>IF(P6="0","0",LOOKUP(P6,{0,1,2,3,"3.5",4,5},{"F","D","C","B","A-","A","A+"}))</f>
        <v>A-</v>
      </c>
      <c r="AM6" s="25" t="str">
        <f>IF(T6="0","0",LOOKUP(T6,{0,1,2,3,"3.5",4,5},{"F","D","C","B","A-","A","A+"}))</f>
        <v>F</v>
      </c>
      <c r="AN6" s="25" t="str">
        <f>IF(X6="0","0",LOOKUP(X6,{0,1,2,3,"3.5",4,5},{"F","D","C","B","A-","A","A+"}))</f>
        <v>F</v>
      </c>
      <c r="AO6" s="25" t="str">
        <f>IF(AB6="0","0",LOOKUP(AB6,{0,1,2,3,"3.5",4,5},{"F","D","C","B","A-","A","A+"}))</f>
        <v>F</v>
      </c>
      <c r="AP6" s="52">
        <f t="shared" si="2"/>
        <v>183</v>
      </c>
    </row>
    <row r="7" spans="1:42" ht="20.100000000000001" customHeight="1" x14ac:dyDescent="0.25">
      <c r="A7" s="74">
        <v>3003</v>
      </c>
      <c r="B7" s="84" t="s">
        <v>607</v>
      </c>
      <c r="C7" s="79">
        <v>19</v>
      </c>
      <c r="D7" s="79">
        <v>17</v>
      </c>
      <c r="E7" s="59">
        <f t="shared" si="3"/>
        <v>36</v>
      </c>
      <c r="F7" s="59">
        <f>IF(E7="0","0",LOOKUP(E7,{0,33,40,50,60,70,80},{0,1,2,3,"3.5",4,5}))</f>
        <v>1</v>
      </c>
      <c r="G7" s="59">
        <v>27</v>
      </c>
      <c r="H7" s="59">
        <f>IF(G7="0","0",LOOKUP(G7,{0,33,40,50,60,70,80},{0,1,2,3,"3.5",4,5}))</f>
        <v>0</v>
      </c>
      <c r="I7" s="79">
        <v>19</v>
      </c>
      <c r="J7" s="79">
        <v>14</v>
      </c>
      <c r="K7" s="59">
        <f t="shared" si="4"/>
        <v>33</v>
      </c>
      <c r="L7" s="59">
        <f>IF(K7="0","0",LOOKUP(K7,{0,25,30,37,45,52,60},{0,1,2,3,"3.5",4,5}))</f>
        <v>2</v>
      </c>
      <c r="M7" s="79">
        <v>19</v>
      </c>
      <c r="N7" s="79">
        <v>12</v>
      </c>
      <c r="O7" s="59">
        <f t="shared" si="5"/>
        <v>31</v>
      </c>
      <c r="P7" s="59">
        <f>IF(O7="0","0",LOOKUP(O7,{0,33,40,50,60,70,80},{0,1,2,3,"3.5",4,5}))</f>
        <v>0</v>
      </c>
      <c r="Q7" s="79">
        <v>15</v>
      </c>
      <c r="R7" s="79">
        <v>6</v>
      </c>
      <c r="S7" s="59">
        <f t="shared" si="6"/>
        <v>0</v>
      </c>
      <c r="T7" s="59">
        <f>IF(S7="0","0",LOOKUP(S7,{0,33,40,50,60,70,80},{0,1,2,3,"3.5",4,5}))</f>
        <v>0</v>
      </c>
      <c r="U7" s="79">
        <v>25</v>
      </c>
      <c r="V7" s="79">
        <v>9</v>
      </c>
      <c r="W7" s="59">
        <f t="shared" si="7"/>
        <v>34</v>
      </c>
      <c r="X7" s="59">
        <f>IF(W7="0","0",LOOKUP(W7,{0,33,40,50,60,70,80},{0,1,2,3,"3.5",4,5}))</f>
        <v>1</v>
      </c>
      <c r="Y7" s="79">
        <v>17</v>
      </c>
      <c r="Z7" s="79">
        <v>14</v>
      </c>
      <c r="AA7" s="59">
        <f t="shared" si="8"/>
        <v>0</v>
      </c>
      <c r="AB7" s="59">
        <f>IF(AA7="0","0",LOOKUP(AA7,{0,33,40,50,60,70,80},{0,1,2,3,"3.5",4,5}))</f>
        <v>0</v>
      </c>
      <c r="AC7" s="49" t="s">
        <v>62</v>
      </c>
      <c r="AD7" s="49">
        <f>IF(ISBLANK(AB7)," ",IF(AB7="0","0",LOOKUP(AB7,{0,1,2,3,"3.5",4,5},{0,0,0,1,"1.5",2,3})))</f>
        <v>0</v>
      </c>
      <c r="AE7" s="77">
        <f t="shared" si="9"/>
        <v>0</v>
      </c>
      <c r="AF7" s="49" t="str">
        <f t="shared" si="10"/>
        <v>F</v>
      </c>
      <c r="AG7" s="58" t="str">
        <f t="shared" si="11"/>
        <v>Fail</v>
      </c>
      <c r="AH7" s="15"/>
      <c r="AI7" s="33" t="str">
        <f>IF(F7="0","0",LOOKUP(F7,{0,1,2,3,"3.5",4,5},{"F","D","C","B","A-","A","A+"}))</f>
        <v>D</v>
      </c>
      <c r="AJ7" s="33" t="str">
        <f>IF(H7="0","0",LOOKUP(H7,{0,1,2,3,"3.5",4,5},{"F","D","C","B","A-","A","A+"}))</f>
        <v>F</v>
      </c>
      <c r="AK7" s="33" t="str">
        <f>IF(L7="0","0",LOOKUP(L7,{0,1,2,3,"3.5",4,5},{"F","D","C","B","A-","A","A+"}))</f>
        <v>C</v>
      </c>
      <c r="AL7" s="33" t="str">
        <f>IF(P7="0","0",LOOKUP(P7,{0,1,2,3,"3.5",4,5},{"F","D","C","B","A-","A","A+"}))</f>
        <v>F</v>
      </c>
      <c r="AM7" s="33" t="str">
        <f>IF(T7="0","0",LOOKUP(T7,{0,1,2,3,"3.5",4,5},{"F","D","C","B","A-","A","A+"}))</f>
        <v>F</v>
      </c>
      <c r="AN7" s="33" t="str">
        <f>IF(X7="0","0",LOOKUP(X7,{0,1,2,3,"3.5",4,5},{"F","D","C","B","A-","A","A+"}))</f>
        <v>D</v>
      </c>
      <c r="AO7" s="33" t="str">
        <f>IF(AB7="0","0",LOOKUP(AB7,{0,1,2,3,"3.5",4,5},{"F","D","C","B","A-","A","A+"}))</f>
        <v>F</v>
      </c>
      <c r="AP7" s="52">
        <f t="shared" si="2"/>
        <v>161</v>
      </c>
    </row>
    <row r="8" spans="1:42" ht="20.100000000000001" customHeight="1" x14ac:dyDescent="0.25">
      <c r="A8" s="74">
        <v>3004</v>
      </c>
      <c r="B8" s="84" t="s">
        <v>608</v>
      </c>
      <c r="C8" s="79">
        <v>15</v>
      </c>
      <c r="D8" s="79">
        <v>20</v>
      </c>
      <c r="E8" s="59">
        <f t="shared" si="3"/>
        <v>0</v>
      </c>
      <c r="F8" s="59">
        <f>IF(E8="0","0",LOOKUP(E8,{0,33,40,50,60,70,80},{0,1,2,3,"3.5",4,5}))</f>
        <v>0</v>
      </c>
      <c r="G8" s="59">
        <v>33</v>
      </c>
      <c r="H8" s="59">
        <f>IF(G8="0","0",LOOKUP(G8,{0,33,40,50,60,70,80},{0,1,2,3,"3.5",4,5}))</f>
        <v>1</v>
      </c>
      <c r="I8" s="79">
        <v>30</v>
      </c>
      <c r="J8" s="79">
        <v>21</v>
      </c>
      <c r="K8" s="59">
        <f t="shared" si="4"/>
        <v>51</v>
      </c>
      <c r="L8" s="59" t="str">
        <f>IF(K8="0","0",LOOKUP(K8,{0,25,30,37,45,52,60},{0,1,2,3,"3.5",4,5}))</f>
        <v>3.5</v>
      </c>
      <c r="M8" s="79">
        <v>14</v>
      </c>
      <c r="N8" s="79">
        <v>11</v>
      </c>
      <c r="O8" s="59">
        <f t="shared" si="5"/>
        <v>0</v>
      </c>
      <c r="P8" s="59">
        <f>IF(O8="0","0",LOOKUP(O8,{0,33,40,50,60,70,80},{0,1,2,3,"3.5",4,5}))</f>
        <v>0</v>
      </c>
      <c r="Q8" s="79">
        <v>36</v>
      </c>
      <c r="R8" s="79">
        <v>7</v>
      </c>
      <c r="S8" s="59">
        <f t="shared" si="6"/>
        <v>0</v>
      </c>
      <c r="T8" s="59">
        <f>IF(S8="0","0",LOOKUP(S8,{0,33,40,50,60,70,80},{0,1,2,3,"3.5",4,5}))</f>
        <v>0</v>
      </c>
      <c r="U8" s="79">
        <v>28</v>
      </c>
      <c r="V8" s="79">
        <v>13</v>
      </c>
      <c r="W8" s="59">
        <f t="shared" si="7"/>
        <v>41</v>
      </c>
      <c r="X8" s="59">
        <f>IF(W8="0","0",LOOKUP(W8,{0,33,40,50,60,70,80},{0,1,2,3,"3.5",4,5}))</f>
        <v>2</v>
      </c>
      <c r="Y8" s="79">
        <v>21</v>
      </c>
      <c r="Z8" s="79">
        <v>17</v>
      </c>
      <c r="AA8" s="59">
        <f t="shared" si="8"/>
        <v>38</v>
      </c>
      <c r="AB8" s="59">
        <f>IF(AA8="0","0",LOOKUP(AA8,{0,33,40,50,60,70,80},{0,1,2,3,"3.5",4,5}))</f>
        <v>1</v>
      </c>
      <c r="AC8" s="49" t="s">
        <v>62</v>
      </c>
      <c r="AD8" s="49">
        <f>IF(ISBLANK(AB8)," ",IF(AB8="0","0",LOOKUP(AB8,{0,1,2,3,"3.5",4,5},{0,0,0,1,"1.5",2,3})))</f>
        <v>0</v>
      </c>
      <c r="AE8" s="77">
        <f t="shared" si="9"/>
        <v>0</v>
      </c>
      <c r="AF8" s="49" t="str">
        <f t="shared" si="10"/>
        <v>F</v>
      </c>
      <c r="AG8" s="58" t="str">
        <f t="shared" si="11"/>
        <v>Fail</v>
      </c>
      <c r="AH8" s="15"/>
      <c r="AI8" s="33" t="str">
        <f>IF(F8="0","0",LOOKUP(F8,{0,1,2,3,"3.5",4,5},{"F","D","C","B","A-","A","A+"}))</f>
        <v>F</v>
      </c>
      <c r="AJ8" s="33" t="str">
        <f>IF(H8="0","0",LOOKUP(H8,{0,1,2,3,"3.5",4,5},{"F","D","C","B","A-","A","A+"}))</f>
        <v>D</v>
      </c>
      <c r="AK8" s="33" t="str">
        <f>IF(L8="0","0",LOOKUP(L8,{0,1,2,3,"3.5",4,5},{"F","D","C","B","A-","A","A+"}))</f>
        <v>A-</v>
      </c>
      <c r="AL8" s="33" t="str">
        <f>IF(P8="0","0",LOOKUP(P8,{0,1,2,3,"3.5",4,5},{"F","D","C","B","A-","A","A+"}))</f>
        <v>F</v>
      </c>
      <c r="AM8" s="33" t="str">
        <f>IF(T8="0","0",LOOKUP(T8,{0,1,2,3,"3.5",4,5},{"F","D","C","B","A-","A","A+"}))</f>
        <v>F</v>
      </c>
      <c r="AN8" s="33" t="str">
        <f>IF(X8="0","0",LOOKUP(X8,{0,1,2,3,"3.5",4,5},{"F","D","C","B","A-","A","A+"}))</f>
        <v>C</v>
      </c>
      <c r="AO8" s="33" t="str">
        <f>IF(AB8="0","0",LOOKUP(AB8,{0,1,2,3,"3.5",4,5},{"F","D","C","B","A-","A","A+"}))</f>
        <v>D</v>
      </c>
      <c r="AP8" s="52">
        <f t="shared" si="2"/>
        <v>163</v>
      </c>
    </row>
    <row r="9" spans="1:42" ht="20.100000000000001" customHeight="1" x14ac:dyDescent="0.25">
      <c r="A9" s="74">
        <v>3005</v>
      </c>
      <c r="B9" s="84" t="s">
        <v>609</v>
      </c>
      <c r="C9" s="79">
        <v>24</v>
      </c>
      <c r="D9" s="79">
        <v>21</v>
      </c>
      <c r="E9" s="59">
        <f t="shared" si="3"/>
        <v>45</v>
      </c>
      <c r="F9" s="59">
        <f>IF(E9="0","0",LOOKUP(E9,{0,33,40,50,60,70,80},{0,1,2,3,"3.5",4,5}))</f>
        <v>2</v>
      </c>
      <c r="G9" s="59">
        <v>29</v>
      </c>
      <c r="H9" s="59">
        <f>IF(G9="0","0",LOOKUP(G9,{0,33,40,50,60,70,80},{0,1,2,3,"3.5",4,5}))</f>
        <v>0</v>
      </c>
      <c r="I9" s="79">
        <v>27</v>
      </c>
      <c r="J9" s="79">
        <v>19</v>
      </c>
      <c r="K9" s="59">
        <f t="shared" si="4"/>
        <v>46</v>
      </c>
      <c r="L9" s="59" t="str">
        <f>IF(K9="0","0",LOOKUP(K9,{0,25,30,37,45,52,60},{0,1,2,3,"3.5",4,5}))</f>
        <v>3.5</v>
      </c>
      <c r="M9" s="79">
        <v>15</v>
      </c>
      <c r="N9" s="79">
        <v>14</v>
      </c>
      <c r="O9" s="59">
        <f t="shared" si="5"/>
        <v>0</v>
      </c>
      <c r="P9" s="59">
        <f>IF(O9="0","0",LOOKUP(O9,{0,33,40,50,60,70,80},{0,1,2,3,"3.5",4,5}))</f>
        <v>0</v>
      </c>
      <c r="Q9" s="79">
        <v>24</v>
      </c>
      <c r="R9" s="79">
        <v>10</v>
      </c>
      <c r="S9" s="59">
        <f t="shared" si="6"/>
        <v>34</v>
      </c>
      <c r="T9" s="59">
        <f>IF(S9="0","0",LOOKUP(S9,{0,33,40,50,60,70,80},{0,1,2,3,"3.5",4,5}))</f>
        <v>1</v>
      </c>
      <c r="U9" s="79">
        <v>20</v>
      </c>
      <c r="V9" s="79">
        <v>13</v>
      </c>
      <c r="W9" s="59">
        <f t="shared" si="7"/>
        <v>33</v>
      </c>
      <c r="X9" s="59">
        <f>IF(W9="0","0",LOOKUP(W9,{0,33,40,50,60,70,80},{0,1,2,3,"3.5",4,5}))</f>
        <v>1</v>
      </c>
      <c r="Y9" s="79">
        <v>10</v>
      </c>
      <c r="Z9" s="79">
        <v>12</v>
      </c>
      <c r="AA9" s="59">
        <f t="shared" si="8"/>
        <v>0</v>
      </c>
      <c r="AB9" s="59">
        <f>IF(AA9="0","0",LOOKUP(AA9,{0,33,40,50,60,70,80},{0,1,2,3,"3.5",4,5}))</f>
        <v>0</v>
      </c>
      <c r="AC9" s="49" t="s">
        <v>62</v>
      </c>
      <c r="AD9" s="49">
        <f>IF(ISBLANK(AB9)," ",IF(AB9="0","0",LOOKUP(AB9,{0,1,2,3,"3.5",4,5},{0,0,0,1,"1.5",2,3})))</f>
        <v>0</v>
      </c>
      <c r="AE9" s="77">
        <f t="shared" si="9"/>
        <v>0</v>
      </c>
      <c r="AF9" s="49" t="str">
        <f t="shared" si="10"/>
        <v>F</v>
      </c>
      <c r="AG9" s="58" t="str">
        <f t="shared" si="11"/>
        <v>Fail</v>
      </c>
      <c r="AH9" s="15"/>
      <c r="AI9" s="33" t="str">
        <f>IF(F9="0","0",LOOKUP(F9,{0,1,2,3,"3.5",4,5},{"F","D","C","B","A-","A","A+"}))</f>
        <v>C</v>
      </c>
      <c r="AJ9" s="33" t="str">
        <f>IF(H9="0","0",LOOKUP(H9,{0,1,2,3,"3.5",4,5},{"F","D","C","B","A-","A","A+"}))</f>
        <v>F</v>
      </c>
      <c r="AK9" s="33" t="str">
        <f>IF(L9="0","0",LOOKUP(L9,{0,1,2,3,"3.5",4,5},{"F","D","C","B","A-","A","A+"}))</f>
        <v>A-</v>
      </c>
      <c r="AL9" s="33" t="str">
        <f>IF(P9="0","0",LOOKUP(P9,{0,1,2,3,"3.5",4,5},{"F","D","C","B","A-","A","A+"}))</f>
        <v>F</v>
      </c>
      <c r="AM9" s="33" t="str">
        <f>IF(T9="0","0",LOOKUP(T9,{0,1,2,3,"3.5",4,5},{"F","D","C","B","A-","A","A+"}))</f>
        <v>D</v>
      </c>
      <c r="AN9" s="33" t="str">
        <f>IF(X9="0","0",LOOKUP(X9,{0,1,2,3,"3.5",4,5},{"F","D","C","B","A-","A","A+"}))</f>
        <v>D</v>
      </c>
      <c r="AO9" s="33" t="str">
        <f>IF(AB9="0","0",LOOKUP(AB9,{0,1,2,3,"3.5",4,5},{"F","D","C","B","A-","A","A+"}))</f>
        <v>F</v>
      </c>
      <c r="AP9" s="52">
        <f t="shared" si="2"/>
        <v>187</v>
      </c>
    </row>
    <row r="10" spans="1:42" ht="20.100000000000001" customHeight="1" x14ac:dyDescent="0.25">
      <c r="A10" s="74">
        <v>3006</v>
      </c>
      <c r="B10" s="84" t="s">
        <v>323</v>
      </c>
      <c r="C10" s="79">
        <v>25</v>
      </c>
      <c r="D10" s="79">
        <v>24</v>
      </c>
      <c r="E10" s="59">
        <f t="shared" si="3"/>
        <v>49</v>
      </c>
      <c r="F10" s="59">
        <f>IF(E10="0","0",LOOKUP(E10,{0,33,40,50,60,70,80},{0,1,2,3,"3.5",4,5}))</f>
        <v>2</v>
      </c>
      <c r="G10" s="59">
        <v>29</v>
      </c>
      <c r="H10" s="59">
        <f>IF(G10="0","0",LOOKUP(G10,{0,33,40,50,60,70,80},{0,1,2,3,"3.5",4,5}))</f>
        <v>0</v>
      </c>
      <c r="I10" s="79">
        <v>20</v>
      </c>
      <c r="J10" s="79">
        <v>15</v>
      </c>
      <c r="K10" s="59">
        <f t="shared" si="4"/>
        <v>35</v>
      </c>
      <c r="L10" s="59">
        <f>IF(K10="0","0",LOOKUP(K10,{0,25,30,37,45,52,60},{0,1,2,3,"3.5",4,5}))</f>
        <v>2</v>
      </c>
      <c r="M10" s="79">
        <v>26</v>
      </c>
      <c r="N10" s="79">
        <v>19</v>
      </c>
      <c r="O10" s="59">
        <f t="shared" si="5"/>
        <v>45</v>
      </c>
      <c r="P10" s="59">
        <f>IF(O10="0","0",LOOKUP(O10,{0,33,40,50,60,70,80},{0,1,2,3,"3.5",4,5}))</f>
        <v>2</v>
      </c>
      <c r="Q10" s="79">
        <v>0</v>
      </c>
      <c r="R10" s="79">
        <v>0</v>
      </c>
      <c r="S10" s="59">
        <f t="shared" si="6"/>
        <v>0</v>
      </c>
      <c r="T10" s="59">
        <f>IF(S10="0","0",LOOKUP(S10,{0,33,40,50,60,70,80},{0,1,2,3,"3.5",4,5}))</f>
        <v>0</v>
      </c>
      <c r="U10" s="79">
        <v>0</v>
      </c>
      <c r="V10" s="79">
        <v>0</v>
      </c>
      <c r="W10" s="59">
        <f t="shared" si="7"/>
        <v>0</v>
      </c>
      <c r="X10" s="59">
        <f>IF(W10="0","0",LOOKUP(W10,{0,33,40,50,60,70,80},{0,1,2,3,"3.5",4,5}))</f>
        <v>0</v>
      </c>
      <c r="Y10" s="79">
        <v>0</v>
      </c>
      <c r="Z10" s="79">
        <v>0</v>
      </c>
      <c r="AA10" s="59">
        <f t="shared" si="8"/>
        <v>0</v>
      </c>
      <c r="AB10" s="59">
        <f>IF(AA10="0","0",LOOKUP(AA10,{0,33,40,50,60,70,80},{0,1,2,3,"3.5",4,5}))</f>
        <v>0</v>
      </c>
      <c r="AC10" s="49" t="s">
        <v>62</v>
      </c>
      <c r="AD10" s="49">
        <f>IF(ISBLANK(AB10)," ",IF(AB10="0","0",LOOKUP(AB10,{0,1,2,3,"3.5",4,5},{0,0,0,1,"1.5",2,3})))</f>
        <v>0</v>
      </c>
      <c r="AE10" s="77">
        <f t="shared" si="9"/>
        <v>0</v>
      </c>
      <c r="AF10" s="49" t="str">
        <f t="shared" si="10"/>
        <v>F</v>
      </c>
      <c r="AG10" s="58" t="str">
        <f t="shared" si="11"/>
        <v>Fail</v>
      </c>
      <c r="AH10" s="15"/>
      <c r="AI10" s="33" t="str">
        <f>IF(F10="0","0",LOOKUP(F10,{0,1,2,3,"3.5",4,5},{"F","D","C","B","A-","A","A+"}))</f>
        <v>C</v>
      </c>
      <c r="AJ10" s="33" t="str">
        <f>IF(H10="0","0",LOOKUP(H10,{0,1,2,3,"3.5",4,5},{"F","D","C","B","A-","A","A+"}))</f>
        <v>F</v>
      </c>
      <c r="AK10" s="33" t="str">
        <f>IF(L10="0","0",LOOKUP(L10,{0,1,2,3,"3.5",4,5},{"F","D","C","B","A-","A","A+"}))</f>
        <v>C</v>
      </c>
      <c r="AL10" s="33" t="str">
        <f>IF(P10="0","0",LOOKUP(P10,{0,1,2,3,"3.5",4,5},{"F","D","C","B","A-","A","A+"}))</f>
        <v>C</v>
      </c>
      <c r="AM10" s="33" t="str">
        <f>IF(T10="0","0",LOOKUP(T10,{0,1,2,3,"3.5",4,5},{"F","D","C","B","A-","A","A+"}))</f>
        <v>F</v>
      </c>
      <c r="AN10" s="33" t="str">
        <f>IF(X10="0","0",LOOKUP(X10,{0,1,2,3,"3.5",4,5},{"F","D","C","B","A-","A","A+"}))</f>
        <v>F</v>
      </c>
      <c r="AO10" s="33" t="str">
        <f>IF(AB10="0","0",LOOKUP(AB10,{0,1,2,3,"3.5",4,5},{"F","D","C","B","A-","A","A+"}))</f>
        <v>F</v>
      </c>
      <c r="AP10" s="52">
        <f t="shared" si="2"/>
        <v>158</v>
      </c>
    </row>
    <row r="11" spans="1:42" ht="20.100000000000001" customHeight="1" x14ac:dyDescent="0.25">
      <c r="A11" s="74">
        <v>3007</v>
      </c>
      <c r="B11" s="84" t="s">
        <v>610</v>
      </c>
      <c r="C11" s="79">
        <v>13</v>
      </c>
      <c r="D11" s="79">
        <v>20</v>
      </c>
      <c r="E11" s="59">
        <f t="shared" si="3"/>
        <v>0</v>
      </c>
      <c r="F11" s="59">
        <f>IF(E11="0","0",LOOKUP(E11,{0,33,40,50,60,70,80},{0,1,2,3,"3.5",4,5}))</f>
        <v>0</v>
      </c>
      <c r="G11" s="59">
        <v>27</v>
      </c>
      <c r="H11" s="59">
        <f>IF(G11="0","0",LOOKUP(G11,{0,33,40,50,60,70,80},{0,1,2,3,"3.5",4,5}))</f>
        <v>0</v>
      </c>
      <c r="I11" s="79">
        <v>15</v>
      </c>
      <c r="J11" s="79">
        <v>17</v>
      </c>
      <c r="K11" s="59">
        <f t="shared" si="4"/>
        <v>32</v>
      </c>
      <c r="L11" s="59">
        <f>IF(K11="0","0",LOOKUP(K11,{0,25,30,37,45,52,60},{0,1,2,3,"3.5",4,5}))</f>
        <v>2</v>
      </c>
      <c r="M11" s="79">
        <v>18</v>
      </c>
      <c r="N11" s="79">
        <v>19</v>
      </c>
      <c r="O11" s="59">
        <f t="shared" si="5"/>
        <v>0</v>
      </c>
      <c r="P11" s="59">
        <f>IF(O11="0","0",LOOKUP(O11,{0,33,40,50,60,70,80},{0,1,2,3,"3.5",4,5}))</f>
        <v>0</v>
      </c>
      <c r="Q11" s="79">
        <v>4</v>
      </c>
      <c r="R11" s="79">
        <v>12</v>
      </c>
      <c r="S11" s="59">
        <f t="shared" si="6"/>
        <v>0</v>
      </c>
      <c r="T11" s="59">
        <f>IF(S11="0","0",LOOKUP(S11,{0,33,40,50,60,70,80},{0,1,2,3,"3.5",4,5}))</f>
        <v>0</v>
      </c>
      <c r="U11" s="79">
        <v>9</v>
      </c>
      <c r="V11" s="79">
        <v>19</v>
      </c>
      <c r="W11" s="59">
        <f t="shared" si="7"/>
        <v>0</v>
      </c>
      <c r="X11" s="59">
        <f>IF(W11="0","0",LOOKUP(W11,{0,33,40,50,60,70,80},{0,1,2,3,"3.5",4,5}))</f>
        <v>0</v>
      </c>
      <c r="Y11" s="79">
        <v>4</v>
      </c>
      <c r="Z11" s="79">
        <v>22</v>
      </c>
      <c r="AA11" s="59">
        <f t="shared" si="8"/>
        <v>0</v>
      </c>
      <c r="AB11" s="59">
        <f>IF(AA11="0","0",LOOKUP(AA11,{0,33,40,50,60,70,80},{0,1,2,3,"3.5",4,5}))</f>
        <v>0</v>
      </c>
      <c r="AC11" s="49" t="s">
        <v>62</v>
      </c>
      <c r="AD11" s="49">
        <f>IF(ISBLANK(AB11)," ",IF(AB11="0","0",LOOKUP(AB11,{0,1,2,3,"3.5",4,5},{0,0,0,1,"1.5",2,3})))</f>
        <v>0</v>
      </c>
      <c r="AE11" s="77">
        <f t="shared" si="9"/>
        <v>0</v>
      </c>
      <c r="AF11" s="49" t="str">
        <f t="shared" si="10"/>
        <v>F</v>
      </c>
      <c r="AG11" s="58" t="str">
        <f t="shared" si="11"/>
        <v>Fail</v>
      </c>
      <c r="AH11" s="15"/>
      <c r="AI11" s="33" t="str">
        <f>IF(F11="0","0",LOOKUP(F11,{0,1,2,3,"3.5",4,5},{"F","D","C","B","A-","A","A+"}))</f>
        <v>F</v>
      </c>
      <c r="AJ11" s="33" t="str">
        <f>IF(H11="0","0",LOOKUP(H11,{0,1,2,3,"3.5",4,5},{"F","D","C","B","A-","A","A+"}))</f>
        <v>F</v>
      </c>
      <c r="AK11" s="33" t="str">
        <f>IF(L11="0","0",LOOKUP(L11,{0,1,2,3,"3.5",4,5},{"F","D","C","B","A-","A","A+"}))</f>
        <v>C</v>
      </c>
      <c r="AL11" s="33" t="str">
        <f>IF(P11="0","0",LOOKUP(P11,{0,1,2,3,"3.5",4,5},{"F","D","C","B","A-","A","A+"}))</f>
        <v>F</v>
      </c>
      <c r="AM11" s="33" t="str">
        <f>IF(T11="0","0",LOOKUP(T11,{0,1,2,3,"3.5",4,5},{"F","D","C","B","A-","A","A+"}))</f>
        <v>F</v>
      </c>
      <c r="AN11" s="33" t="str">
        <f>IF(X11="0","0",LOOKUP(X11,{0,1,2,3,"3.5",4,5},{"F","D","C","B","A-","A","A+"}))</f>
        <v>F</v>
      </c>
      <c r="AO11" s="33" t="str">
        <f>IF(AB11="0","0",LOOKUP(AB11,{0,1,2,3,"3.5",4,5},{"F","D","C","B","A-","A","A+"}))</f>
        <v>F</v>
      </c>
      <c r="AP11" s="52">
        <f t="shared" si="2"/>
        <v>59</v>
      </c>
    </row>
    <row r="12" spans="1:42" ht="20.100000000000001" customHeight="1" x14ac:dyDescent="0.25">
      <c r="A12" s="74">
        <v>3008</v>
      </c>
      <c r="B12" s="84" t="s">
        <v>611</v>
      </c>
      <c r="C12" s="79">
        <v>0</v>
      </c>
      <c r="D12" s="79">
        <v>0</v>
      </c>
      <c r="E12" s="59">
        <f t="shared" si="3"/>
        <v>0</v>
      </c>
      <c r="F12" s="59">
        <f>IF(E12="0","0",LOOKUP(E12,{0,33,40,50,60,70,80},{0,1,2,3,"3.5",4,5}))</f>
        <v>0</v>
      </c>
      <c r="G12" s="59">
        <v>0</v>
      </c>
      <c r="H12" s="59">
        <f>IF(G12="0","0",LOOKUP(G12,{0,33,40,50,60,70,80},{0,1,2,3,"3.5",4,5}))</f>
        <v>0</v>
      </c>
      <c r="I12" s="79">
        <v>0</v>
      </c>
      <c r="J12" s="79">
        <v>0</v>
      </c>
      <c r="K12" s="59">
        <f t="shared" si="4"/>
        <v>0</v>
      </c>
      <c r="L12" s="59">
        <f>IF(K12="0","0",LOOKUP(K12,{0,25,30,37,45,52,60},{0,1,2,3,"3.5",4,5}))</f>
        <v>0</v>
      </c>
      <c r="M12" s="79">
        <v>0</v>
      </c>
      <c r="N12" s="79">
        <v>0</v>
      </c>
      <c r="O12" s="59">
        <f t="shared" si="5"/>
        <v>0</v>
      </c>
      <c r="P12" s="59">
        <f>IF(O12="0","0",LOOKUP(O12,{0,33,40,50,60,70,80},{0,1,2,3,"3.5",4,5}))</f>
        <v>0</v>
      </c>
      <c r="Q12" s="79">
        <v>0</v>
      </c>
      <c r="R12" s="79">
        <v>0</v>
      </c>
      <c r="S12" s="59">
        <f t="shared" si="6"/>
        <v>0</v>
      </c>
      <c r="T12" s="59">
        <f>IF(S12="0","0",LOOKUP(S12,{0,33,40,50,60,70,80},{0,1,2,3,"3.5",4,5}))</f>
        <v>0</v>
      </c>
      <c r="U12" s="79">
        <v>0</v>
      </c>
      <c r="V12" s="79">
        <v>0</v>
      </c>
      <c r="W12" s="59">
        <f t="shared" si="7"/>
        <v>0</v>
      </c>
      <c r="X12" s="59">
        <f>IF(W12="0","0",LOOKUP(W12,{0,33,40,50,60,70,80},{0,1,2,3,"3.5",4,5}))</f>
        <v>0</v>
      </c>
      <c r="Y12" s="79">
        <v>0</v>
      </c>
      <c r="Z12" s="79">
        <v>0</v>
      </c>
      <c r="AA12" s="59">
        <f t="shared" si="8"/>
        <v>0</v>
      </c>
      <c r="AB12" s="59">
        <f>IF(AA12="0","0",LOOKUP(AA12,{0,33,40,50,60,70,80},{0,1,2,3,"3.5",4,5}))</f>
        <v>0</v>
      </c>
      <c r="AC12" s="49" t="s">
        <v>62</v>
      </c>
      <c r="AD12" s="49">
        <f>IF(ISBLANK(AB12)," ",IF(AB12="0","0",LOOKUP(AB12,{0,1,2,3,"3.5",4,5},{0,0,0,1,"1.5",2,3})))</f>
        <v>0</v>
      </c>
      <c r="AE12" s="77">
        <f t="shared" si="9"/>
        <v>0</v>
      </c>
      <c r="AF12" s="49" t="str">
        <f t="shared" si="10"/>
        <v>F</v>
      </c>
      <c r="AG12" s="58" t="str">
        <f t="shared" si="11"/>
        <v>Fail</v>
      </c>
      <c r="AH12" s="15"/>
      <c r="AI12" s="33" t="str">
        <f>IF(F12="0","0",LOOKUP(F12,{0,1,2,3,"3.5",4,5},{"F","D","C","B","A-","A","A+"}))</f>
        <v>F</v>
      </c>
      <c r="AJ12" s="33" t="str">
        <f>IF(H12="0","0",LOOKUP(H12,{0,1,2,3,"3.5",4,5},{"F","D","C","B","A-","A","A+"}))</f>
        <v>F</v>
      </c>
      <c r="AK12" s="33" t="str">
        <f>IF(L12="0","0",LOOKUP(L12,{0,1,2,3,"3.5",4,5},{"F","D","C","B","A-","A","A+"}))</f>
        <v>F</v>
      </c>
      <c r="AL12" s="33" t="str">
        <f>IF(P12="0","0",LOOKUP(P12,{0,1,2,3,"3.5",4,5},{"F","D","C","B","A-","A","A+"}))</f>
        <v>F</v>
      </c>
      <c r="AM12" s="33" t="str">
        <f>IF(T12="0","0",LOOKUP(T12,{0,1,2,3,"3.5",4,5},{"F","D","C","B","A-","A","A+"}))</f>
        <v>F</v>
      </c>
      <c r="AN12" s="33" t="str">
        <f>IF(X12="0","0",LOOKUP(X12,{0,1,2,3,"3.5",4,5},{"F","D","C","B","A-","A","A+"}))</f>
        <v>F</v>
      </c>
      <c r="AO12" s="33" t="str">
        <f>IF(AB12="0","0",LOOKUP(AB12,{0,1,2,3,"3.5",4,5},{"F","D","C","B","A-","A","A+"}))</f>
        <v>F</v>
      </c>
      <c r="AP12" s="52">
        <f t="shared" si="2"/>
        <v>0</v>
      </c>
    </row>
    <row r="13" spans="1:42" ht="20.100000000000001" customHeight="1" x14ac:dyDescent="0.25">
      <c r="A13" s="74">
        <v>3009</v>
      </c>
      <c r="B13" s="84" t="s">
        <v>612</v>
      </c>
      <c r="C13" s="79">
        <v>22</v>
      </c>
      <c r="D13" s="79">
        <v>15</v>
      </c>
      <c r="E13" s="59">
        <f t="shared" si="3"/>
        <v>37</v>
      </c>
      <c r="F13" s="59">
        <f>IF(E13="0","0",LOOKUP(E13,{0,33,40,50,60,70,80},{0,1,2,3,"3.5",4,5}))</f>
        <v>1</v>
      </c>
      <c r="G13" s="59">
        <v>33</v>
      </c>
      <c r="H13" s="59">
        <f>IF(G13="0","0",LOOKUP(G13,{0,33,40,50,60,70,80},{0,1,2,3,"3.5",4,5}))</f>
        <v>1</v>
      </c>
      <c r="I13" s="79">
        <v>29</v>
      </c>
      <c r="J13" s="79">
        <v>11</v>
      </c>
      <c r="K13" s="59">
        <f t="shared" si="4"/>
        <v>40</v>
      </c>
      <c r="L13" s="59">
        <f>IF(K13="0","0",LOOKUP(K13,{0,25,30,37,45,52,60},{0,1,2,3,"3.5",4,5}))</f>
        <v>3</v>
      </c>
      <c r="M13" s="79">
        <v>23</v>
      </c>
      <c r="N13" s="79">
        <v>19</v>
      </c>
      <c r="O13" s="59">
        <f t="shared" si="5"/>
        <v>42</v>
      </c>
      <c r="P13" s="59">
        <f>IF(O13="0","0",LOOKUP(O13,{0,33,40,50,60,70,80},{0,1,2,3,"3.5",4,5}))</f>
        <v>2</v>
      </c>
      <c r="Q13" s="79">
        <v>25</v>
      </c>
      <c r="R13" s="79">
        <v>17</v>
      </c>
      <c r="S13" s="59">
        <f t="shared" si="6"/>
        <v>42</v>
      </c>
      <c r="T13" s="59">
        <f>IF(S13="0","0",LOOKUP(S13,{0,33,40,50,60,70,80},{0,1,2,3,"3.5",4,5}))</f>
        <v>2</v>
      </c>
      <c r="U13" s="79">
        <v>17</v>
      </c>
      <c r="V13" s="79">
        <v>13</v>
      </c>
      <c r="W13" s="59">
        <f t="shared" si="7"/>
        <v>0</v>
      </c>
      <c r="X13" s="59">
        <f>IF(W13="0","0",LOOKUP(W13,{0,33,40,50,60,70,80},{0,1,2,3,"3.5",4,5}))</f>
        <v>0</v>
      </c>
      <c r="Y13" s="79">
        <v>18</v>
      </c>
      <c r="Z13" s="79">
        <v>13</v>
      </c>
      <c r="AA13" s="59">
        <f t="shared" si="8"/>
        <v>0</v>
      </c>
      <c r="AB13" s="59">
        <f>IF(AA13="0","0",LOOKUP(AA13,{0,33,40,50,60,70,80},{0,1,2,3,"3.5",4,5}))</f>
        <v>0</v>
      </c>
      <c r="AC13" s="49" t="s">
        <v>62</v>
      </c>
      <c r="AD13" s="49">
        <f>IF(ISBLANK(AB13)," ",IF(AB13="0","0",LOOKUP(AB13,{0,1,2,3,"3.5",4,5},{0,0,0,1,"1.5",2,3})))</f>
        <v>0</v>
      </c>
      <c r="AE13" s="77">
        <f t="shared" si="9"/>
        <v>0</v>
      </c>
      <c r="AF13" s="49" t="str">
        <f t="shared" si="10"/>
        <v>F</v>
      </c>
      <c r="AG13" s="58" t="str">
        <f t="shared" si="11"/>
        <v>Fail</v>
      </c>
      <c r="AH13" s="15"/>
      <c r="AI13" s="33" t="str">
        <f>IF(F13="0","0",LOOKUP(F13,{0,1,2,3,"3.5",4,5},{"F","D","C","B","A-","A","A+"}))</f>
        <v>D</v>
      </c>
      <c r="AJ13" s="33" t="str">
        <f>IF(H13="0","0",LOOKUP(H13,{0,1,2,3,"3.5",4,5},{"F","D","C","B","A-","A","A+"}))</f>
        <v>D</v>
      </c>
      <c r="AK13" s="33" t="str">
        <f>IF(L13="0","0",LOOKUP(L13,{0,1,2,3,"3.5",4,5},{"F","D","C","B","A-","A","A+"}))</f>
        <v>B</v>
      </c>
      <c r="AL13" s="33" t="str">
        <f>IF(P13="0","0",LOOKUP(P13,{0,1,2,3,"3.5",4,5},{"F","D","C","B","A-","A","A+"}))</f>
        <v>C</v>
      </c>
      <c r="AM13" s="33" t="str">
        <f>IF(T13="0","0",LOOKUP(T13,{0,1,2,3,"3.5",4,5},{"F","D","C","B","A-","A","A+"}))</f>
        <v>C</v>
      </c>
      <c r="AN13" s="33" t="str">
        <f>IF(X13="0","0",LOOKUP(X13,{0,1,2,3,"3.5",4,5},{"F","D","C","B","A-","A","A+"}))</f>
        <v>F</v>
      </c>
      <c r="AO13" s="33" t="str">
        <f>IF(AB13="0","0",LOOKUP(AB13,{0,1,2,3,"3.5",4,5},{"F","D","C","B","A-","A","A+"}))</f>
        <v>F</v>
      </c>
      <c r="AP13" s="52">
        <f t="shared" si="2"/>
        <v>194</v>
      </c>
    </row>
    <row r="14" spans="1:42" ht="20.100000000000001" customHeight="1" x14ac:dyDescent="0.25">
      <c r="A14" s="74">
        <v>3010</v>
      </c>
      <c r="B14" s="84" t="s">
        <v>613</v>
      </c>
      <c r="C14" s="79">
        <v>37</v>
      </c>
      <c r="D14" s="79">
        <v>22</v>
      </c>
      <c r="E14" s="59">
        <f t="shared" si="3"/>
        <v>59</v>
      </c>
      <c r="F14" s="59">
        <f>IF(E14="0","0",LOOKUP(E14,{0,33,40,50,60,70,80},{0,1,2,3,"3.5",4,5}))</f>
        <v>3</v>
      </c>
      <c r="G14" s="59">
        <v>35</v>
      </c>
      <c r="H14" s="59">
        <f>IF(G14="0","0",LOOKUP(G14,{0,33,40,50,60,70,80},{0,1,2,3,"3.5",4,5}))</f>
        <v>1</v>
      </c>
      <c r="I14" s="79">
        <v>25</v>
      </c>
      <c r="J14" s="79">
        <v>12</v>
      </c>
      <c r="K14" s="59">
        <f t="shared" si="4"/>
        <v>37</v>
      </c>
      <c r="L14" s="59">
        <f>IF(K14="0","0",LOOKUP(K14,{0,25,30,37,45,52,60},{0,1,2,3,"3.5",4,5}))</f>
        <v>3</v>
      </c>
      <c r="M14" s="79">
        <v>33</v>
      </c>
      <c r="N14" s="79">
        <v>21</v>
      </c>
      <c r="O14" s="59">
        <f t="shared" si="5"/>
        <v>54</v>
      </c>
      <c r="P14" s="59">
        <f>IF(O14="0","0",LOOKUP(O14,{0,33,40,50,60,70,80},{0,1,2,3,"3.5",4,5}))</f>
        <v>3</v>
      </c>
      <c r="Q14" s="79">
        <v>33</v>
      </c>
      <c r="R14" s="79">
        <v>12</v>
      </c>
      <c r="S14" s="59">
        <f t="shared" si="6"/>
        <v>45</v>
      </c>
      <c r="T14" s="59">
        <f>IF(S14="0","0",LOOKUP(S14,{0,33,40,50,60,70,80},{0,1,2,3,"3.5",4,5}))</f>
        <v>2</v>
      </c>
      <c r="U14" s="79">
        <v>25</v>
      </c>
      <c r="V14" s="79">
        <v>11</v>
      </c>
      <c r="W14" s="59">
        <f t="shared" si="7"/>
        <v>36</v>
      </c>
      <c r="X14" s="59">
        <f>IF(W14="0","0",LOOKUP(W14,{0,33,40,50,60,70,80},{0,1,2,3,"3.5",4,5}))</f>
        <v>1</v>
      </c>
      <c r="Y14" s="79">
        <v>14</v>
      </c>
      <c r="Z14" s="79">
        <v>19</v>
      </c>
      <c r="AA14" s="59">
        <f t="shared" si="8"/>
        <v>0</v>
      </c>
      <c r="AB14" s="59">
        <f>IF(AA14="0","0",LOOKUP(AA14,{0,33,40,50,60,70,80},{0,1,2,3,"3.5",4,5}))</f>
        <v>0</v>
      </c>
      <c r="AC14" s="49" t="s">
        <v>62</v>
      </c>
      <c r="AD14" s="49">
        <f>IF(ISBLANK(AB14)," ",IF(AB14="0","0",LOOKUP(AB14,{0,1,2,3,"3.5",4,5},{0,0,0,1,"1.5",2,3})))</f>
        <v>0</v>
      </c>
      <c r="AE14" s="77">
        <f t="shared" si="9"/>
        <v>2.1666666666666665</v>
      </c>
      <c r="AF14" s="49" t="str">
        <f t="shared" si="10"/>
        <v>C</v>
      </c>
      <c r="AG14" s="58" t="str">
        <f t="shared" si="11"/>
        <v>Bellow Average Result</v>
      </c>
      <c r="AH14" s="15"/>
      <c r="AI14" s="33" t="str">
        <f>IF(F14="0","0",LOOKUP(F14,{0,1,2,3,"3.5",4,5},{"F","D","C","B","A-","A","A+"}))</f>
        <v>B</v>
      </c>
      <c r="AJ14" s="33" t="str">
        <f>IF(H14="0","0",LOOKUP(H14,{0,1,2,3,"3.5",4,5},{"F","D","C","B","A-","A","A+"}))</f>
        <v>D</v>
      </c>
      <c r="AK14" s="33" t="str">
        <f>IF(L14="0","0",LOOKUP(L14,{0,1,2,3,"3.5",4,5},{"F","D","C","B","A-","A","A+"}))</f>
        <v>B</v>
      </c>
      <c r="AL14" s="33" t="str">
        <f>IF(P14="0","0",LOOKUP(P14,{0,1,2,3,"3.5",4,5},{"F","D","C","B","A-","A","A+"}))</f>
        <v>B</v>
      </c>
      <c r="AM14" s="33" t="str">
        <f>IF(T14="0","0",LOOKUP(T14,{0,1,2,3,"3.5",4,5},{"F","D","C","B","A-","A","A+"}))</f>
        <v>C</v>
      </c>
      <c r="AN14" s="33" t="str">
        <f>IF(X14="0","0",LOOKUP(X14,{0,1,2,3,"3.5",4,5},{"F","D","C","B","A-","A","A+"}))</f>
        <v>D</v>
      </c>
      <c r="AO14" s="33" t="str">
        <f>IF(AB14="0","0",LOOKUP(AB14,{0,1,2,3,"3.5",4,5},{"F","D","C","B","A-","A","A+"}))</f>
        <v>F</v>
      </c>
      <c r="AP14" s="52">
        <f t="shared" si="2"/>
        <v>266</v>
      </c>
    </row>
    <row r="15" spans="1:42" ht="20.100000000000001" customHeight="1" x14ac:dyDescent="0.25">
      <c r="A15" s="74">
        <v>3011</v>
      </c>
      <c r="B15" s="84" t="s">
        <v>614</v>
      </c>
      <c r="C15" s="79">
        <v>30</v>
      </c>
      <c r="D15" s="79">
        <v>20</v>
      </c>
      <c r="E15" s="59">
        <f t="shared" si="3"/>
        <v>50</v>
      </c>
      <c r="F15" s="59">
        <f>IF(E15="0","0",LOOKUP(E15,{0,33,40,50,60,70,80},{0,1,2,3,"3.5",4,5}))</f>
        <v>3</v>
      </c>
      <c r="G15" s="59">
        <v>42</v>
      </c>
      <c r="H15" s="59">
        <f>IF(G15="0","0",LOOKUP(G15,{0,33,40,50,60,70,80},{0,1,2,3,"3.5",4,5}))</f>
        <v>2</v>
      </c>
      <c r="I15" s="79">
        <v>17</v>
      </c>
      <c r="J15" s="79">
        <v>14</v>
      </c>
      <c r="K15" s="59">
        <f t="shared" si="4"/>
        <v>31</v>
      </c>
      <c r="L15" s="59">
        <f>IF(K15="0","0",LOOKUP(K15,{0,25,30,37,45,52,60},{0,1,2,3,"3.5",4,5}))</f>
        <v>2</v>
      </c>
      <c r="M15" s="79">
        <v>0</v>
      </c>
      <c r="N15" s="79">
        <v>0</v>
      </c>
      <c r="O15" s="59">
        <f t="shared" si="5"/>
        <v>0</v>
      </c>
      <c r="P15" s="59">
        <f>IF(O15="0","0",LOOKUP(O15,{0,33,40,50,60,70,80},{0,1,2,3,"3.5",4,5}))</f>
        <v>0</v>
      </c>
      <c r="Q15" s="79">
        <v>16</v>
      </c>
      <c r="R15" s="79">
        <v>9</v>
      </c>
      <c r="S15" s="59">
        <f t="shared" si="6"/>
        <v>0</v>
      </c>
      <c r="T15" s="59">
        <f>IF(S15="0","0",LOOKUP(S15,{0,33,40,50,60,70,80},{0,1,2,3,"3.5",4,5}))</f>
        <v>0</v>
      </c>
      <c r="U15" s="79">
        <v>0</v>
      </c>
      <c r="V15" s="79">
        <v>0</v>
      </c>
      <c r="W15" s="59">
        <f t="shared" si="7"/>
        <v>0</v>
      </c>
      <c r="X15" s="59">
        <f>IF(W15="0","0",LOOKUP(W15,{0,33,40,50,60,70,80},{0,1,2,3,"3.5",4,5}))</f>
        <v>0</v>
      </c>
      <c r="Y15" s="79">
        <v>15</v>
      </c>
      <c r="Z15" s="79">
        <v>15</v>
      </c>
      <c r="AA15" s="59">
        <f t="shared" si="8"/>
        <v>0</v>
      </c>
      <c r="AB15" s="59">
        <f>IF(AA15="0","0",LOOKUP(AA15,{0,33,40,50,60,70,80},{0,1,2,3,"3.5",4,5}))</f>
        <v>0</v>
      </c>
      <c r="AC15" s="49" t="s">
        <v>62</v>
      </c>
      <c r="AD15" s="49">
        <f>IF(ISBLANK(AB15)," ",IF(AB15="0","0",LOOKUP(AB15,{0,1,2,3,"3.5",4,5},{0,0,0,1,"1.5",2,3})))</f>
        <v>0</v>
      </c>
      <c r="AE15" s="77">
        <f t="shared" si="9"/>
        <v>0</v>
      </c>
      <c r="AF15" s="49" t="str">
        <f t="shared" si="10"/>
        <v>F</v>
      </c>
      <c r="AG15" s="58" t="str">
        <f t="shared" si="11"/>
        <v>Fail</v>
      </c>
      <c r="AH15" s="15"/>
      <c r="AI15" s="33" t="str">
        <f>IF(F15="0","0",LOOKUP(F15,{0,1,2,3,"3.5",4,5},{"F","D","C","B","A-","A","A+"}))</f>
        <v>B</v>
      </c>
      <c r="AJ15" s="33" t="str">
        <f>IF(H15="0","0",LOOKUP(H15,{0,1,2,3,"3.5",4,5},{"F","D","C","B","A-","A","A+"}))</f>
        <v>C</v>
      </c>
      <c r="AK15" s="33" t="str">
        <f>IF(L15="0","0",LOOKUP(L15,{0,1,2,3,"3.5",4,5},{"F","D","C","B","A-","A","A+"}))</f>
        <v>C</v>
      </c>
      <c r="AL15" s="33" t="str">
        <f>IF(P15="0","0",LOOKUP(P15,{0,1,2,3,"3.5",4,5},{"F","D","C","B","A-","A","A+"}))</f>
        <v>F</v>
      </c>
      <c r="AM15" s="33" t="str">
        <f>IF(T15="0","0",LOOKUP(T15,{0,1,2,3,"3.5",4,5},{"F","D","C","B","A-","A","A+"}))</f>
        <v>F</v>
      </c>
      <c r="AN15" s="33" t="str">
        <f>IF(X15="0","0",LOOKUP(X15,{0,1,2,3,"3.5",4,5},{"F","D","C","B","A-","A","A+"}))</f>
        <v>F</v>
      </c>
      <c r="AO15" s="33" t="str">
        <f>IF(AB15="0","0",LOOKUP(AB15,{0,1,2,3,"3.5",4,5},{"F","D","C","B","A-","A","A+"}))</f>
        <v>F</v>
      </c>
      <c r="AP15" s="52">
        <f t="shared" si="2"/>
        <v>123</v>
      </c>
    </row>
    <row r="16" spans="1:42" ht="20.100000000000001" customHeight="1" x14ac:dyDescent="0.25">
      <c r="A16" s="74">
        <v>3012</v>
      </c>
      <c r="B16" s="84" t="s">
        <v>615</v>
      </c>
      <c r="C16" s="79">
        <v>29</v>
      </c>
      <c r="D16" s="79">
        <v>20</v>
      </c>
      <c r="E16" s="59">
        <f t="shared" si="3"/>
        <v>49</v>
      </c>
      <c r="F16" s="59">
        <f>IF(E16="0","0",LOOKUP(E16,{0,33,40,50,60,70,80},{0,1,2,3,"3.5",4,5}))</f>
        <v>2</v>
      </c>
      <c r="G16" s="59">
        <v>40</v>
      </c>
      <c r="H16" s="59">
        <f>IF(G16="0","0",LOOKUP(G16,{0,33,40,50,60,70,80},{0,1,2,3,"3.5",4,5}))</f>
        <v>2</v>
      </c>
      <c r="I16" s="79">
        <v>15</v>
      </c>
      <c r="J16" s="79">
        <v>16</v>
      </c>
      <c r="K16" s="59">
        <f t="shared" si="4"/>
        <v>31</v>
      </c>
      <c r="L16" s="59">
        <f>IF(K16="0","0",LOOKUP(K16,{0,25,30,37,45,52,60},{0,1,2,3,"3.5",4,5}))</f>
        <v>2</v>
      </c>
      <c r="M16" s="79">
        <v>2</v>
      </c>
      <c r="N16" s="79">
        <v>18</v>
      </c>
      <c r="O16" s="59">
        <f t="shared" si="5"/>
        <v>0</v>
      </c>
      <c r="P16" s="59">
        <f>IF(O16="0","0",LOOKUP(O16,{0,33,40,50,60,70,80},{0,1,2,3,"3.5",4,5}))</f>
        <v>0</v>
      </c>
      <c r="Q16" s="79">
        <v>13</v>
      </c>
      <c r="R16" s="79">
        <v>15</v>
      </c>
      <c r="S16" s="59">
        <f t="shared" si="6"/>
        <v>0</v>
      </c>
      <c r="T16" s="59">
        <f>IF(S16="0","0",LOOKUP(S16,{0,33,40,50,60,70,80},{0,1,2,3,"3.5",4,5}))</f>
        <v>0</v>
      </c>
      <c r="U16" s="79">
        <v>5</v>
      </c>
      <c r="V16" s="79">
        <v>17</v>
      </c>
      <c r="W16" s="59">
        <f t="shared" si="7"/>
        <v>0</v>
      </c>
      <c r="X16" s="59">
        <f>IF(W16="0","0",LOOKUP(W16,{0,33,40,50,60,70,80},{0,1,2,3,"3.5",4,5}))</f>
        <v>0</v>
      </c>
      <c r="Y16" s="79">
        <v>19</v>
      </c>
      <c r="Z16" s="79">
        <v>24</v>
      </c>
      <c r="AA16" s="59">
        <f t="shared" si="8"/>
        <v>43</v>
      </c>
      <c r="AB16" s="59">
        <f>IF(AA16="0","0",LOOKUP(AA16,{0,33,40,50,60,70,80},{0,1,2,3,"3.5",4,5}))</f>
        <v>2</v>
      </c>
      <c r="AC16" s="49" t="s">
        <v>62</v>
      </c>
      <c r="AD16" s="49">
        <f>IF(ISBLANK(AB16)," ",IF(AB16="0","0",LOOKUP(AB16,{0,1,2,3,"3.5",4,5},{0,0,0,1,"1.5",2,3})))</f>
        <v>0</v>
      </c>
      <c r="AE16" s="77">
        <f t="shared" si="9"/>
        <v>0</v>
      </c>
      <c r="AF16" s="49" t="str">
        <f t="shared" si="10"/>
        <v>F</v>
      </c>
      <c r="AG16" s="58" t="str">
        <f t="shared" si="11"/>
        <v>Fail</v>
      </c>
      <c r="AH16" s="15"/>
      <c r="AI16" s="33" t="str">
        <f>IF(F16="0","0",LOOKUP(F16,{0,1,2,3,"3.5",4,5},{"F","D","C","B","A-","A","A+"}))</f>
        <v>C</v>
      </c>
      <c r="AJ16" s="33" t="str">
        <f>IF(H16="0","0",LOOKUP(H16,{0,1,2,3,"3.5",4,5},{"F","D","C","B","A-","A","A+"}))</f>
        <v>C</v>
      </c>
      <c r="AK16" s="33" t="str">
        <f>IF(L16="0","0",LOOKUP(L16,{0,1,2,3,"3.5",4,5},{"F","D","C","B","A-","A","A+"}))</f>
        <v>C</v>
      </c>
      <c r="AL16" s="33" t="str">
        <f>IF(P16="0","0",LOOKUP(P16,{0,1,2,3,"3.5",4,5},{"F","D","C","B","A-","A","A+"}))</f>
        <v>F</v>
      </c>
      <c r="AM16" s="33" t="str">
        <f>IF(T16="0","0",LOOKUP(T16,{0,1,2,3,"3.5",4,5},{"F","D","C","B","A-","A","A+"}))</f>
        <v>F</v>
      </c>
      <c r="AN16" s="33" t="str">
        <f>IF(X16="0","0",LOOKUP(X16,{0,1,2,3,"3.5",4,5},{"F","D","C","B","A-","A","A+"}))</f>
        <v>F</v>
      </c>
      <c r="AO16" s="33" t="str">
        <f>IF(AB16="0","0",LOOKUP(AB16,{0,1,2,3,"3.5",4,5},{"F","D","C","B","A-","A","A+"}))</f>
        <v>C</v>
      </c>
      <c r="AP16" s="52">
        <f t="shared" si="2"/>
        <v>163</v>
      </c>
    </row>
    <row r="17" spans="1:42" ht="20.100000000000001" customHeight="1" x14ac:dyDescent="0.25">
      <c r="A17" s="74">
        <v>3013</v>
      </c>
      <c r="B17" s="84" t="s">
        <v>616</v>
      </c>
      <c r="C17" s="79">
        <v>0</v>
      </c>
      <c r="D17" s="79">
        <v>0</v>
      </c>
      <c r="E17" s="59">
        <f t="shared" si="3"/>
        <v>0</v>
      </c>
      <c r="F17" s="59">
        <f>IF(E17="0","0",LOOKUP(E17,{0,33,40,50,60,70,80},{0,1,2,3,"3.5",4,5}))</f>
        <v>0</v>
      </c>
      <c r="G17" s="59">
        <v>0</v>
      </c>
      <c r="H17" s="59">
        <f>IF(G17="0","0",LOOKUP(G17,{0,33,40,50,60,70,80},{0,1,2,3,"3.5",4,5}))</f>
        <v>0</v>
      </c>
      <c r="I17" s="79">
        <v>0</v>
      </c>
      <c r="J17" s="79">
        <v>0</v>
      </c>
      <c r="K17" s="59">
        <f t="shared" si="4"/>
        <v>0</v>
      </c>
      <c r="L17" s="59">
        <f>IF(K17="0","0",LOOKUP(K17,{0,25,30,37,45,52,60},{0,1,2,3,"3.5",4,5}))</f>
        <v>0</v>
      </c>
      <c r="M17" s="79">
        <v>0</v>
      </c>
      <c r="N17" s="79">
        <v>0</v>
      </c>
      <c r="O17" s="59">
        <f t="shared" si="5"/>
        <v>0</v>
      </c>
      <c r="P17" s="59">
        <f>IF(O17="0","0",LOOKUP(O17,{0,33,40,50,60,70,80},{0,1,2,3,"3.5",4,5}))</f>
        <v>0</v>
      </c>
      <c r="Q17" s="79">
        <v>0</v>
      </c>
      <c r="R17" s="79">
        <v>0</v>
      </c>
      <c r="S17" s="59">
        <f t="shared" si="6"/>
        <v>0</v>
      </c>
      <c r="T17" s="59">
        <f>IF(S17="0","0",LOOKUP(S17,{0,33,40,50,60,70,80},{0,1,2,3,"3.5",4,5}))</f>
        <v>0</v>
      </c>
      <c r="U17" s="79">
        <v>0</v>
      </c>
      <c r="V17" s="79">
        <v>0</v>
      </c>
      <c r="W17" s="59">
        <f t="shared" si="7"/>
        <v>0</v>
      </c>
      <c r="X17" s="59">
        <f>IF(W17="0","0",LOOKUP(W17,{0,33,40,50,60,70,80},{0,1,2,3,"3.5",4,5}))</f>
        <v>0</v>
      </c>
      <c r="Y17" s="79">
        <v>0</v>
      </c>
      <c r="Z17" s="79">
        <v>0</v>
      </c>
      <c r="AA17" s="59">
        <f t="shared" si="8"/>
        <v>0</v>
      </c>
      <c r="AB17" s="59">
        <f>IF(AA17="0","0",LOOKUP(AA17,{0,33,40,50,60,70,80},{0,1,2,3,"3.5",4,5}))</f>
        <v>0</v>
      </c>
      <c r="AC17" s="49" t="s">
        <v>62</v>
      </c>
      <c r="AD17" s="49">
        <f>IF(ISBLANK(AB17)," ",IF(AB17="0","0",LOOKUP(AB17,{0,1,2,3,"3.5",4,5},{0,0,0,1,"1.5",2,3})))</f>
        <v>0</v>
      </c>
      <c r="AE17" s="77">
        <f t="shared" si="9"/>
        <v>0</v>
      </c>
      <c r="AF17" s="49" t="str">
        <f t="shared" si="10"/>
        <v>F</v>
      </c>
      <c r="AG17" s="58" t="str">
        <f t="shared" si="11"/>
        <v>Fail</v>
      </c>
      <c r="AH17" s="15"/>
      <c r="AI17" s="33" t="str">
        <f>IF(F17="0","0",LOOKUP(F17,{0,1,2,3,"3.5",4,5},{"F","D","C","B","A-","A","A+"}))</f>
        <v>F</v>
      </c>
      <c r="AJ17" s="33" t="str">
        <f>IF(H17="0","0",LOOKUP(H17,{0,1,2,3,"3.5",4,5},{"F","D","C","B","A-","A","A+"}))</f>
        <v>F</v>
      </c>
      <c r="AK17" s="33" t="str">
        <f>IF(L17="0","0",LOOKUP(L17,{0,1,2,3,"3.5",4,5},{"F","D","C","B","A-","A","A+"}))</f>
        <v>F</v>
      </c>
      <c r="AL17" s="33" t="str">
        <f>IF(P17="0","0",LOOKUP(P17,{0,1,2,3,"3.5",4,5},{"F","D","C","B","A-","A","A+"}))</f>
        <v>F</v>
      </c>
      <c r="AM17" s="33" t="str">
        <f>IF(T17="0","0",LOOKUP(T17,{0,1,2,3,"3.5",4,5},{"F","D","C","B","A-","A","A+"}))</f>
        <v>F</v>
      </c>
      <c r="AN17" s="33" t="str">
        <f>IF(X17="0","0",LOOKUP(X17,{0,1,2,3,"3.5",4,5},{"F","D","C","B","A-","A","A+"}))</f>
        <v>F</v>
      </c>
      <c r="AO17" s="33" t="str">
        <f>IF(AB17="0","0",LOOKUP(AB17,{0,1,2,3,"3.5",4,5},{"F","D","C","B","A-","A","A+"}))</f>
        <v>F</v>
      </c>
      <c r="AP17" s="52">
        <f t="shared" si="2"/>
        <v>0</v>
      </c>
    </row>
    <row r="18" spans="1:42" ht="20.100000000000001" customHeight="1" x14ac:dyDescent="0.25">
      <c r="A18" s="74">
        <v>3014</v>
      </c>
      <c r="B18" s="84" t="s">
        <v>617</v>
      </c>
      <c r="C18" s="79">
        <v>0</v>
      </c>
      <c r="D18" s="79">
        <v>0</v>
      </c>
      <c r="E18" s="59">
        <f t="shared" si="3"/>
        <v>0</v>
      </c>
      <c r="F18" s="59">
        <f>IF(E18="0","0",LOOKUP(E18,{0,33,40,50,60,70,80},{0,1,2,3,"3.5",4,5}))</f>
        <v>0</v>
      </c>
      <c r="G18" s="59">
        <v>0</v>
      </c>
      <c r="H18" s="59">
        <f>IF(G18="0","0",LOOKUP(G18,{0,33,40,50,60,70,80},{0,1,2,3,"3.5",4,5}))</f>
        <v>0</v>
      </c>
      <c r="I18" s="79">
        <v>5</v>
      </c>
      <c r="J18" s="79">
        <v>13</v>
      </c>
      <c r="K18" s="59">
        <f t="shared" si="4"/>
        <v>0</v>
      </c>
      <c r="L18" s="59">
        <f>IF(K18="0","0",LOOKUP(K18,{0,25,30,37,45,52,60},{0,1,2,3,"3.5",4,5}))</f>
        <v>0</v>
      </c>
      <c r="M18" s="79">
        <v>3</v>
      </c>
      <c r="N18" s="79">
        <v>17</v>
      </c>
      <c r="O18" s="59">
        <f t="shared" si="5"/>
        <v>0</v>
      </c>
      <c r="P18" s="59">
        <f>IF(O18="0","0",LOOKUP(O18,{0,33,40,50,60,70,80},{0,1,2,3,"3.5",4,5}))</f>
        <v>0</v>
      </c>
      <c r="Q18" s="79">
        <v>9</v>
      </c>
      <c r="R18" s="79">
        <v>7</v>
      </c>
      <c r="S18" s="59">
        <f t="shared" si="6"/>
        <v>0</v>
      </c>
      <c r="T18" s="59">
        <f>IF(S18="0","0",LOOKUP(S18,{0,33,40,50,60,70,80},{0,1,2,3,"3.5",4,5}))</f>
        <v>0</v>
      </c>
      <c r="U18" s="79">
        <v>12</v>
      </c>
      <c r="V18" s="79">
        <v>18</v>
      </c>
      <c r="W18" s="59">
        <f t="shared" si="7"/>
        <v>0</v>
      </c>
      <c r="X18" s="59">
        <f>IF(W18="0","0",LOOKUP(W18,{0,33,40,50,60,70,80},{0,1,2,3,"3.5",4,5}))</f>
        <v>0</v>
      </c>
      <c r="Y18" s="79">
        <v>0</v>
      </c>
      <c r="Z18" s="79">
        <v>0</v>
      </c>
      <c r="AA18" s="59">
        <f t="shared" si="8"/>
        <v>0</v>
      </c>
      <c r="AB18" s="59">
        <f>IF(AA18="0","0",LOOKUP(AA18,{0,33,40,50,60,70,80},{0,1,2,3,"3.5",4,5}))</f>
        <v>0</v>
      </c>
      <c r="AC18" s="49" t="s">
        <v>62</v>
      </c>
      <c r="AD18" s="49">
        <f>IF(ISBLANK(AB18)," ",IF(AB18="0","0",LOOKUP(AB18,{0,1,2,3,"3.5",4,5},{0,0,0,1,"1.5",2,3})))</f>
        <v>0</v>
      </c>
      <c r="AE18" s="77">
        <f t="shared" si="9"/>
        <v>0</v>
      </c>
      <c r="AF18" s="49" t="str">
        <f t="shared" si="10"/>
        <v>F</v>
      </c>
      <c r="AG18" s="58" t="str">
        <f t="shared" si="11"/>
        <v>Fail</v>
      </c>
      <c r="AH18" s="15"/>
      <c r="AI18" s="33" t="str">
        <f>IF(F18="0","0",LOOKUP(F18,{0,1,2,3,"3.5",4,5},{"F","D","C","B","A-","A","A+"}))</f>
        <v>F</v>
      </c>
      <c r="AJ18" s="33" t="str">
        <f>IF(H18="0","0",LOOKUP(H18,{0,1,2,3,"3.5",4,5},{"F","D","C","B","A-","A","A+"}))</f>
        <v>F</v>
      </c>
      <c r="AK18" s="33" t="str">
        <f>IF(L18="0","0",LOOKUP(L18,{0,1,2,3,"3.5",4,5},{"F","D","C","B","A-","A","A+"}))</f>
        <v>F</v>
      </c>
      <c r="AL18" s="33" t="str">
        <f>IF(P18="0","0",LOOKUP(P18,{0,1,2,3,"3.5",4,5},{"F","D","C","B","A-","A","A+"}))</f>
        <v>F</v>
      </c>
      <c r="AM18" s="33" t="str">
        <f>IF(T18="0","0",LOOKUP(T18,{0,1,2,3,"3.5",4,5},{"F","D","C","B","A-","A","A+"}))</f>
        <v>F</v>
      </c>
      <c r="AN18" s="33" t="str">
        <f>IF(X18="0","0",LOOKUP(X18,{0,1,2,3,"3.5",4,5},{"F","D","C","B","A-","A","A+"}))</f>
        <v>F</v>
      </c>
      <c r="AO18" s="33" t="str">
        <f>IF(AB18="0","0",LOOKUP(AB18,{0,1,2,3,"3.5",4,5},{"F","D","C","B","A-","A","A+"}))</f>
        <v>F</v>
      </c>
      <c r="AP18" s="52">
        <f t="shared" si="2"/>
        <v>0</v>
      </c>
    </row>
    <row r="19" spans="1:42" ht="20.100000000000001" customHeight="1" x14ac:dyDescent="0.25">
      <c r="A19" s="74">
        <v>3015</v>
      </c>
      <c r="B19" s="84" t="s">
        <v>618</v>
      </c>
      <c r="C19" s="79">
        <v>24</v>
      </c>
      <c r="D19" s="79">
        <v>6</v>
      </c>
      <c r="E19" s="59">
        <f t="shared" si="3"/>
        <v>0</v>
      </c>
      <c r="F19" s="59">
        <f>IF(E19="0","0",LOOKUP(E19,{0,33,40,50,60,70,80},{0,1,2,3,"3.5",4,5}))</f>
        <v>0</v>
      </c>
      <c r="G19" s="59">
        <v>46</v>
      </c>
      <c r="H19" s="59">
        <f>IF(G19="0","0",LOOKUP(G19,{0,33,40,50,60,70,80},{0,1,2,3,"3.5",4,5}))</f>
        <v>2</v>
      </c>
      <c r="I19" s="79">
        <v>6</v>
      </c>
      <c r="J19" s="79">
        <v>14</v>
      </c>
      <c r="K19" s="59">
        <f t="shared" si="4"/>
        <v>0</v>
      </c>
      <c r="L19" s="59">
        <f>IF(K19="0","0",LOOKUP(K19,{0,25,30,37,45,52,60},{0,1,2,3,"3.5",4,5}))</f>
        <v>0</v>
      </c>
      <c r="M19" s="79">
        <v>28</v>
      </c>
      <c r="N19" s="79">
        <v>17</v>
      </c>
      <c r="O19" s="59">
        <f t="shared" si="5"/>
        <v>45</v>
      </c>
      <c r="P19" s="59">
        <f>IF(O19="0","0",LOOKUP(O19,{0,33,40,50,60,70,80},{0,1,2,3,"3.5",4,5}))</f>
        <v>2</v>
      </c>
      <c r="Q19" s="79">
        <v>7</v>
      </c>
      <c r="R19" s="79">
        <v>13</v>
      </c>
      <c r="S19" s="59">
        <f t="shared" si="6"/>
        <v>0</v>
      </c>
      <c r="T19" s="59">
        <f>IF(S19="0","0",LOOKUP(S19,{0,33,40,50,60,70,80},{0,1,2,3,"3.5",4,5}))</f>
        <v>0</v>
      </c>
      <c r="U19" s="79">
        <v>14</v>
      </c>
      <c r="V19" s="79">
        <v>19</v>
      </c>
      <c r="W19" s="59">
        <f t="shared" si="7"/>
        <v>0</v>
      </c>
      <c r="X19" s="59">
        <f>IF(W19="0","0",LOOKUP(W19,{0,33,40,50,60,70,80},{0,1,2,3,"3.5",4,5}))</f>
        <v>0</v>
      </c>
      <c r="Y19" s="79">
        <v>7</v>
      </c>
      <c r="Z19" s="79">
        <v>20</v>
      </c>
      <c r="AA19" s="59">
        <f t="shared" si="8"/>
        <v>0</v>
      </c>
      <c r="AB19" s="59">
        <f>IF(AA19="0","0",LOOKUP(AA19,{0,33,40,50,60,70,80},{0,1,2,3,"3.5",4,5}))</f>
        <v>0</v>
      </c>
      <c r="AC19" s="49" t="s">
        <v>62</v>
      </c>
      <c r="AD19" s="49">
        <f>IF(ISBLANK(AB19)," ",IF(AB19="0","0",LOOKUP(AB19,{0,1,2,3,"3.5",4,5},{0,0,0,1,"1.5",2,3})))</f>
        <v>0</v>
      </c>
      <c r="AE19" s="77">
        <f t="shared" si="9"/>
        <v>0</v>
      </c>
      <c r="AF19" s="49" t="str">
        <f t="shared" si="10"/>
        <v>F</v>
      </c>
      <c r="AG19" s="58" t="str">
        <f t="shared" si="11"/>
        <v>Fail</v>
      </c>
      <c r="AH19" s="15"/>
      <c r="AI19" s="33" t="str">
        <f>IF(F19="0","0",LOOKUP(F19,{0,1,2,3,"3.5",4,5},{"F","D","C","B","A-","A","A+"}))</f>
        <v>F</v>
      </c>
      <c r="AJ19" s="33" t="str">
        <f>IF(H19="0","0",LOOKUP(H19,{0,1,2,3,"3.5",4,5},{"F","D","C","B","A-","A","A+"}))</f>
        <v>C</v>
      </c>
      <c r="AK19" s="33" t="str">
        <f>IF(L19="0","0",LOOKUP(L19,{0,1,2,3,"3.5",4,5},{"F","D","C","B","A-","A","A+"}))</f>
        <v>F</v>
      </c>
      <c r="AL19" s="33" t="str">
        <f>IF(P19="0","0",LOOKUP(P19,{0,1,2,3,"3.5",4,5},{"F","D","C","B","A-","A","A+"}))</f>
        <v>C</v>
      </c>
      <c r="AM19" s="33" t="str">
        <f>IF(T19="0","0",LOOKUP(T19,{0,1,2,3,"3.5",4,5},{"F","D","C","B","A-","A","A+"}))</f>
        <v>F</v>
      </c>
      <c r="AN19" s="33" t="str">
        <f>IF(X19="0","0",LOOKUP(X19,{0,1,2,3,"3.5",4,5},{"F","D","C","B","A-","A","A+"}))</f>
        <v>F</v>
      </c>
      <c r="AO19" s="33" t="str">
        <f>IF(AB19="0","0",LOOKUP(AB19,{0,1,2,3,"3.5",4,5},{"F","D","C","B","A-","A","A+"}))</f>
        <v>F</v>
      </c>
      <c r="AP19" s="52">
        <f t="shared" si="2"/>
        <v>91</v>
      </c>
    </row>
    <row r="20" spans="1:42" ht="20.100000000000001" customHeight="1" x14ac:dyDescent="0.25">
      <c r="A20" s="74">
        <v>3016</v>
      </c>
      <c r="B20" s="84" t="s">
        <v>619</v>
      </c>
      <c r="C20" s="79">
        <v>16</v>
      </c>
      <c r="D20" s="79">
        <v>15</v>
      </c>
      <c r="E20" s="59">
        <f t="shared" si="3"/>
        <v>0</v>
      </c>
      <c r="F20" s="59">
        <f>IF(E20="0","0",LOOKUP(E20,{0,33,40,50,60,70,80},{0,1,2,3,"3.5",4,5}))</f>
        <v>0</v>
      </c>
      <c r="G20" s="59">
        <v>25</v>
      </c>
      <c r="H20" s="59">
        <f>IF(G20="0","0",LOOKUP(G20,{0,33,40,50,60,70,80},{0,1,2,3,"3.5",4,5}))</f>
        <v>0</v>
      </c>
      <c r="I20" s="79">
        <v>0</v>
      </c>
      <c r="J20" s="79">
        <v>0</v>
      </c>
      <c r="K20" s="59">
        <f t="shared" si="4"/>
        <v>0</v>
      </c>
      <c r="L20" s="59">
        <f>IF(K20="0","0",LOOKUP(K20,{0,25,30,37,45,52,60},{0,1,2,3,"3.5",4,5}))</f>
        <v>0</v>
      </c>
      <c r="M20" s="79">
        <v>0</v>
      </c>
      <c r="N20" s="79">
        <v>0</v>
      </c>
      <c r="O20" s="59">
        <f t="shared" si="5"/>
        <v>0</v>
      </c>
      <c r="P20" s="59">
        <f>IF(O20="0","0",LOOKUP(O20,{0,33,40,50,60,70,80},{0,1,2,3,"3.5",4,5}))</f>
        <v>0</v>
      </c>
      <c r="Q20" s="79">
        <v>0</v>
      </c>
      <c r="R20" s="79">
        <v>0</v>
      </c>
      <c r="S20" s="59">
        <f t="shared" si="6"/>
        <v>0</v>
      </c>
      <c r="T20" s="59">
        <f>IF(S20="0","0",LOOKUP(S20,{0,33,40,50,60,70,80},{0,1,2,3,"3.5",4,5}))</f>
        <v>0</v>
      </c>
      <c r="U20" s="79">
        <v>0</v>
      </c>
      <c r="V20" s="79">
        <v>0</v>
      </c>
      <c r="W20" s="59">
        <f t="shared" si="7"/>
        <v>0</v>
      </c>
      <c r="X20" s="59">
        <f>IF(W20="0","0",LOOKUP(W20,{0,33,40,50,60,70,80},{0,1,2,3,"3.5",4,5}))</f>
        <v>0</v>
      </c>
      <c r="Y20" s="79">
        <v>0</v>
      </c>
      <c r="Z20" s="79">
        <v>13</v>
      </c>
      <c r="AA20" s="59">
        <f t="shared" si="8"/>
        <v>0</v>
      </c>
      <c r="AB20" s="59">
        <f>IF(AA20="0","0",LOOKUP(AA20,{0,33,40,50,60,70,80},{0,1,2,3,"3.5",4,5}))</f>
        <v>0</v>
      </c>
      <c r="AC20" s="49" t="s">
        <v>62</v>
      </c>
      <c r="AD20" s="49">
        <f>IF(ISBLANK(AB20)," ",IF(AB20="0","0",LOOKUP(AB20,{0,1,2,3,"3.5",4,5},{0,0,0,1,"1.5",2,3})))</f>
        <v>0</v>
      </c>
      <c r="AE20" s="77">
        <f t="shared" si="9"/>
        <v>0</v>
      </c>
      <c r="AF20" s="49" t="str">
        <f t="shared" si="10"/>
        <v>F</v>
      </c>
      <c r="AG20" s="58" t="str">
        <f t="shared" si="11"/>
        <v>Fail</v>
      </c>
      <c r="AH20" s="15"/>
      <c r="AI20" s="33" t="str">
        <f>IF(F20="0","0",LOOKUP(F20,{0,1,2,3,"3.5",4,5},{"F","D","C","B","A-","A","A+"}))</f>
        <v>F</v>
      </c>
      <c r="AJ20" s="33" t="str">
        <f>IF(H20="0","0",LOOKUP(H20,{0,1,2,3,"3.5",4,5},{"F","D","C","B","A-","A","A+"}))</f>
        <v>F</v>
      </c>
      <c r="AK20" s="33" t="str">
        <f>IF(L20="0","0",LOOKUP(L20,{0,1,2,3,"3.5",4,5},{"F","D","C","B","A-","A","A+"}))</f>
        <v>F</v>
      </c>
      <c r="AL20" s="33" t="str">
        <f>IF(P20="0","0",LOOKUP(P20,{0,1,2,3,"3.5",4,5},{"F","D","C","B","A-","A","A+"}))</f>
        <v>F</v>
      </c>
      <c r="AM20" s="33" t="str">
        <f>IF(T20="0","0",LOOKUP(T20,{0,1,2,3,"3.5",4,5},{"F","D","C","B","A-","A","A+"}))</f>
        <v>F</v>
      </c>
      <c r="AN20" s="33" t="str">
        <f>IF(X20="0","0",LOOKUP(X20,{0,1,2,3,"3.5",4,5},{"F","D","C","B","A-","A","A+"}))</f>
        <v>F</v>
      </c>
      <c r="AO20" s="33" t="str">
        <f>IF(AB20="0","0",LOOKUP(AB20,{0,1,2,3,"3.5",4,5},{"F","D","C","B","A-","A","A+"}))</f>
        <v>F</v>
      </c>
      <c r="AP20" s="52">
        <f t="shared" si="2"/>
        <v>25</v>
      </c>
    </row>
    <row r="21" spans="1:42" ht="20.100000000000001" customHeight="1" x14ac:dyDescent="0.25">
      <c r="A21" s="74">
        <v>3017</v>
      </c>
      <c r="B21" s="84" t="s">
        <v>620</v>
      </c>
      <c r="C21" s="79">
        <v>29</v>
      </c>
      <c r="D21" s="79">
        <v>15</v>
      </c>
      <c r="E21" s="59">
        <f t="shared" si="3"/>
        <v>44</v>
      </c>
      <c r="F21" s="59">
        <f>IF(E21="0","0",LOOKUP(E21,{0,33,40,50,60,70,80},{0,1,2,3,"3.5",4,5}))</f>
        <v>2</v>
      </c>
      <c r="G21" s="59">
        <v>33</v>
      </c>
      <c r="H21" s="59">
        <f>IF(G21="0","0",LOOKUP(G21,{0,33,40,50,60,70,80},{0,1,2,3,"3.5",4,5}))</f>
        <v>1</v>
      </c>
      <c r="I21" s="79">
        <v>24</v>
      </c>
      <c r="J21" s="79">
        <v>14</v>
      </c>
      <c r="K21" s="59">
        <f t="shared" si="4"/>
        <v>38</v>
      </c>
      <c r="L21" s="59">
        <f>IF(K21="0","0",LOOKUP(K21,{0,25,30,37,45,52,60},{0,1,2,3,"3.5",4,5}))</f>
        <v>3</v>
      </c>
      <c r="M21" s="79">
        <v>17</v>
      </c>
      <c r="N21" s="79">
        <v>12</v>
      </c>
      <c r="O21" s="59">
        <f t="shared" si="5"/>
        <v>0</v>
      </c>
      <c r="P21" s="59">
        <f>IF(O21="0","0",LOOKUP(O21,{0,33,40,50,60,70,80},{0,1,2,3,"3.5",4,5}))</f>
        <v>0</v>
      </c>
      <c r="Q21" s="79">
        <v>26</v>
      </c>
      <c r="R21" s="79">
        <v>17</v>
      </c>
      <c r="S21" s="59">
        <f t="shared" si="6"/>
        <v>43</v>
      </c>
      <c r="T21" s="59">
        <f>IF(S21="0","0",LOOKUP(S21,{0,33,40,50,60,70,80},{0,1,2,3,"3.5",4,5}))</f>
        <v>2</v>
      </c>
      <c r="U21" s="79">
        <v>17</v>
      </c>
      <c r="V21" s="79">
        <v>14</v>
      </c>
      <c r="W21" s="59">
        <f t="shared" si="7"/>
        <v>0</v>
      </c>
      <c r="X21" s="59">
        <f>IF(W21="0","0",LOOKUP(W21,{0,33,40,50,60,70,80},{0,1,2,3,"3.5",4,5}))</f>
        <v>0</v>
      </c>
      <c r="Y21" s="79">
        <v>18</v>
      </c>
      <c r="Z21" s="79">
        <v>17</v>
      </c>
      <c r="AA21" s="59">
        <f t="shared" si="8"/>
        <v>0</v>
      </c>
      <c r="AB21" s="59">
        <f>IF(AA21="0","0",LOOKUP(AA21,{0,33,40,50,60,70,80},{0,1,2,3,"3.5",4,5}))</f>
        <v>0</v>
      </c>
      <c r="AC21" s="49" t="s">
        <v>62</v>
      </c>
      <c r="AD21" s="49">
        <f>IF(ISBLANK(AB21)," ",IF(AB21="0","0",LOOKUP(AB21,{0,1,2,3,"3.5",4,5},{0,0,0,1,"1.5",2,3})))</f>
        <v>0</v>
      </c>
      <c r="AE21" s="77">
        <f t="shared" si="9"/>
        <v>0</v>
      </c>
      <c r="AF21" s="49" t="str">
        <f t="shared" si="10"/>
        <v>F</v>
      </c>
      <c r="AG21" s="58" t="str">
        <f t="shared" si="11"/>
        <v>Fail</v>
      </c>
      <c r="AH21" s="15"/>
      <c r="AI21" s="33" t="str">
        <f>IF(F21="0","0",LOOKUP(F21,{0,1,2,3,"3.5",4,5},{"F","D","C","B","A-","A","A+"}))</f>
        <v>C</v>
      </c>
      <c r="AJ21" s="33" t="str">
        <f>IF(H21="0","0",LOOKUP(H21,{0,1,2,3,"3.5",4,5},{"F","D","C","B","A-","A","A+"}))</f>
        <v>D</v>
      </c>
      <c r="AK21" s="33" t="str">
        <f>IF(L21="0","0",LOOKUP(L21,{0,1,2,3,"3.5",4,5},{"F","D","C","B","A-","A","A+"}))</f>
        <v>B</v>
      </c>
      <c r="AL21" s="33" t="str">
        <f>IF(P21="0","0",LOOKUP(P21,{0,1,2,3,"3.5",4,5},{"F","D","C","B","A-","A","A+"}))</f>
        <v>F</v>
      </c>
      <c r="AM21" s="33" t="str">
        <f>IF(T21="0","0",LOOKUP(T21,{0,1,2,3,"3.5",4,5},{"F","D","C","B","A-","A","A+"}))</f>
        <v>C</v>
      </c>
      <c r="AN21" s="33" t="str">
        <f>IF(X21="0","0",LOOKUP(X21,{0,1,2,3,"3.5",4,5},{"F","D","C","B","A-","A","A+"}))</f>
        <v>F</v>
      </c>
      <c r="AO21" s="33" t="str">
        <f>IF(AB21="0","0",LOOKUP(AB21,{0,1,2,3,"3.5",4,5},{"F","D","C","B","A-","A","A+"}))</f>
        <v>F</v>
      </c>
      <c r="AP21" s="52">
        <f t="shared" si="2"/>
        <v>158</v>
      </c>
    </row>
    <row r="22" spans="1:42" ht="20.100000000000001" customHeight="1" x14ac:dyDescent="0.25">
      <c r="A22" s="74">
        <v>3018</v>
      </c>
      <c r="B22" s="84" t="s">
        <v>621</v>
      </c>
      <c r="C22" s="79">
        <v>0</v>
      </c>
      <c r="D22" s="79">
        <v>0</v>
      </c>
      <c r="E22" s="59">
        <f t="shared" si="3"/>
        <v>0</v>
      </c>
      <c r="F22" s="59">
        <f>IF(E22="0","0",LOOKUP(E22,{0,33,40,50,60,70,80},{0,1,2,3,"3.5",4,5}))</f>
        <v>0</v>
      </c>
      <c r="G22" s="59">
        <v>0</v>
      </c>
      <c r="H22" s="59">
        <f>IF(G22="0","0",LOOKUP(G22,{0,33,40,50,60,70,80},{0,1,2,3,"3.5",4,5}))</f>
        <v>0</v>
      </c>
      <c r="I22" s="79">
        <v>0</v>
      </c>
      <c r="J22" s="79">
        <v>0</v>
      </c>
      <c r="K22" s="59">
        <f t="shared" si="4"/>
        <v>0</v>
      </c>
      <c r="L22" s="59">
        <f>IF(K22="0","0",LOOKUP(K22,{0,25,30,37,45,52,60},{0,1,2,3,"3.5",4,5}))</f>
        <v>0</v>
      </c>
      <c r="M22" s="79">
        <v>0</v>
      </c>
      <c r="N22" s="79">
        <v>0</v>
      </c>
      <c r="O22" s="59">
        <f t="shared" si="5"/>
        <v>0</v>
      </c>
      <c r="P22" s="59">
        <f>IF(O22="0","0",LOOKUP(O22,{0,33,40,50,60,70,80},{0,1,2,3,"3.5",4,5}))</f>
        <v>0</v>
      </c>
      <c r="Q22" s="79">
        <v>0</v>
      </c>
      <c r="R22" s="79">
        <v>0</v>
      </c>
      <c r="S22" s="59">
        <f t="shared" si="6"/>
        <v>0</v>
      </c>
      <c r="T22" s="59">
        <f>IF(S22="0","0",LOOKUP(S22,{0,33,40,50,60,70,80},{0,1,2,3,"3.5",4,5}))</f>
        <v>0</v>
      </c>
      <c r="U22" s="79">
        <v>0</v>
      </c>
      <c r="V22" s="79">
        <v>0</v>
      </c>
      <c r="W22" s="59">
        <f t="shared" si="7"/>
        <v>0</v>
      </c>
      <c r="X22" s="59">
        <f>IF(W22="0","0",LOOKUP(W22,{0,33,40,50,60,70,80},{0,1,2,3,"3.5",4,5}))</f>
        <v>0</v>
      </c>
      <c r="Y22" s="79">
        <v>0</v>
      </c>
      <c r="Z22" s="79">
        <v>0</v>
      </c>
      <c r="AA22" s="59">
        <f t="shared" si="8"/>
        <v>0</v>
      </c>
      <c r="AB22" s="59">
        <f>IF(AA22="0","0",LOOKUP(AA22,{0,33,40,50,60,70,80},{0,1,2,3,"3.5",4,5}))</f>
        <v>0</v>
      </c>
      <c r="AC22" s="49" t="s">
        <v>62</v>
      </c>
      <c r="AD22" s="49">
        <f>IF(ISBLANK(AB22)," ",IF(AB22="0","0",LOOKUP(AB22,{0,1,2,3,"3.5",4,5},{0,0,0,1,"1.5",2,3})))</f>
        <v>0</v>
      </c>
      <c r="AE22" s="77">
        <f t="shared" si="9"/>
        <v>0</v>
      </c>
      <c r="AF22" s="49" t="str">
        <f t="shared" si="10"/>
        <v>F</v>
      </c>
      <c r="AG22" s="58" t="str">
        <f t="shared" si="11"/>
        <v>Fail</v>
      </c>
      <c r="AH22" s="15"/>
      <c r="AI22" s="33" t="str">
        <f>IF(F22="0","0",LOOKUP(F22,{0,1,2,3,"3.5",4,5},{"F","D","C","B","A-","A","A+"}))</f>
        <v>F</v>
      </c>
      <c r="AJ22" s="33" t="str">
        <f>IF(H22="0","0",LOOKUP(H22,{0,1,2,3,"3.5",4,5},{"F","D","C","B","A-","A","A+"}))</f>
        <v>F</v>
      </c>
      <c r="AK22" s="33" t="str">
        <f>IF(L22="0","0",LOOKUP(L22,{0,1,2,3,"3.5",4,5},{"F","D","C","B","A-","A","A+"}))</f>
        <v>F</v>
      </c>
      <c r="AL22" s="33" t="str">
        <f>IF(P22="0","0",LOOKUP(P22,{0,1,2,3,"3.5",4,5},{"F","D","C","B","A-","A","A+"}))</f>
        <v>F</v>
      </c>
      <c r="AM22" s="33" t="str">
        <f>IF(T22="0","0",LOOKUP(T22,{0,1,2,3,"3.5",4,5},{"F","D","C","B","A-","A","A+"}))</f>
        <v>F</v>
      </c>
      <c r="AN22" s="33" t="str">
        <f>IF(X22="0","0",LOOKUP(X22,{0,1,2,3,"3.5",4,5},{"F","D","C","B","A-","A","A+"}))</f>
        <v>F</v>
      </c>
      <c r="AO22" s="33" t="str">
        <f>IF(AB22="0","0",LOOKUP(AB22,{0,1,2,3,"3.5",4,5},{"F","D","C","B","A-","A","A+"}))</f>
        <v>F</v>
      </c>
      <c r="AP22" s="52">
        <f t="shared" si="2"/>
        <v>0</v>
      </c>
    </row>
    <row r="23" spans="1:42" ht="20.100000000000001" customHeight="1" x14ac:dyDescent="0.25">
      <c r="A23" s="74">
        <v>3019</v>
      </c>
      <c r="B23" s="84" t="s">
        <v>622</v>
      </c>
      <c r="C23" s="79">
        <v>16</v>
      </c>
      <c r="D23" s="79">
        <v>17</v>
      </c>
      <c r="E23" s="59">
        <f t="shared" si="3"/>
        <v>0</v>
      </c>
      <c r="F23" s="59">
        <f>IF(E23="0","0",LOOKUP(E23,{0,33,40,50,60,70,80},{0,1,2,3,"3.5",4,5}))</f>
        <v>0</v>
      </c>
      <c r="G23" s="59">
        <v>29</v>
      </c>
      <c r="H23" s="59">
        <f>IF(G23="0","0",LOOKUP(G23,{0,33,40,50,60,70,80},{0,1,2,3,"3.5",4,5}))</f>
        <v>0</v>
      </c>
      <c r="I23" s="79">
        <v>28</v>
      </c>
      <c r="J23" s="79">
        <v>13</v>
      </c>
      <c r="K23" s="59">
        <f t="shared" si="4"/>
        <v>41</v>
      </c>
      <c r="L23" s="59">
        <f>IF(K23="0","0",LOOKUP(K23,{0,25,30,37,45,52,60},{0,1,2,3,"3.5",4,5}))</f>
        <v>3</v>
      </c>
      <c r="M23" s="79">
        <v>26</v>
      </c>
      <c r="N23" s="79">
        <v>19</v>
      </c>
      <c r="O23" s="59">
        <f t="shared" si="5"/>
        <v>45</v>
      </c>
      <c r="P23" s="59">
        <f>IF(O23="0","0",LOOKUP(O23,{0,33,40,50,60,70,80},{0,1,2,3,"3.5",4,5}))</f>
        <v>2</v>
      </c>
      <c r="Q23" s="79">
        <v>31</v>
      </c>
      <c r="R23" s="79">
        <v>12</v>
      </c>
      <c r="S23" s="59">
        <f t="shared" si="6"/>
        <v>43</v>
      </c>
      <c r="T23" s="59">
        <f>IF(S23="0","0",LOOKUP(S23,{0,33,40,50,60,70,80},{0,1,2,3,"3.5",4,5}))</f>
        <v>2</v>
      </c>
      <c r="U23" s="79">
        <v>25</v>
      </c>
      <c r="V23" s="79">
        <v>14</v>
      </c>
      <c r="W23" s="59">
        <f t="shared" si="7"/>
        <v>39</v>
      </c>
      <c r="X23" s="59">
        <f>IF(W23="0","0",LOOKUP(W23,{0,33,40,50,60,70,80},{0,1,2,3,"3.5",4,5}))</f>
        <v>1</v>
      </c>
      <c r="Y23" s="79">
        <v>18</v>
      </c>
      <c r="Z23" s="79">
        <v>16</v>
      </c>
      <c r="AA23" s="59">
        <f t="shared" si="8"/>
        <v>0</v>
      </c>
      <c r="AB23" s="59">
        <f>IF(AA23="0","0",LOOKUP(AA23,{0,33,40,50,60,70,80},{0,1,2,3,"3.5",4,5}))</f>
        <v>0</v>
      </c>
      <c r="AC23" s="49" t="s">
        <v>62</v>
      </c>
      <c r="AD23" s="49">
        <f>IF(ISBLANK(AB23)," ",IF(AB23="0","0",LOOKUP(AB23,{0,1,2,3,"3.5",4,5},{0,0,0,1,"1.5",2,3})))</f>
        <v>0</v>
      </c>
      <c r="AE23" s="77">
        <f t="shared" si="9"/>
        <v>0</v>
      </c>
      <c r="AF23" s="49" t="str">
        <f t="shared" si="10"/>
        <v>F</v>
      </c>
      <c r="AG23" s="58" t="str">
        <f t="shared" si="11"/>
        <v>Fail</v>
      </c>
      <c r="AH23" s="15"/>
      <c r="AI23" s="33" t="str">
        <f>IF(F23="0","0",LOOKUP(F23,{0,1,2,3,"3.5",4,5},{"F","D","C","B","A-","A","A+"}))</f>
        <v>F</v>
      </c>
      <c r="AJ23" s="33" t="str">
        <f>IF(H23="0","0",LOOKUP(H23,{0,1,2,3,"3.5",4,5},{"F","D","C","B","A-","A","A+"}))</f>
        <v>F</v>
      </c>
      <c r="AK23" s="33" t="str">
        <f>IF(L23="0","0",LOOKUP(L23,{0,1,2,3,"3.5",4,5},{"F","D","C","B","A-","A","A+"}))</f>
        <v>B</v>
      </c>
      <c r="AL23" s="33" t="str">
        <f>IF(P23="0","0",LOOKUP(P23,{0,1,2,3,"3.5",4,5},{"F","D","C","B","A-","A","A+"}))</f>
        <v>C</v>
      </c>
      <c r="AM23" s="33" t="str">
        <f>IF(T23="0","0",LOOKUP(T23,{0,1,2,3,"3.5",4,5},{"F","D","C","B","A-","A","A+"}))</f>
        <v>C</v>
      </c>
      <c r="AN23" s="33" t="str">
        <f>IF(X23="0","0",LOOKUP(X23,{0,1,2,3,"3.5",4,5},{"F","D","C","B","A-","A","A+"}))</f>
        <v>D</v>
      </c>
      <c r="AO23" s="33" t="str">
        <f>IF(AB23="0","0",LOOKUP(AB23,{0,1,2,3,"3.5",4,5},{"F","D","C","B","A-","A","A+"}))</f>
        <v>F</v>
      </c>
      <c r="AP23" s="52">
        <f t="shared" si="2"/>
        <v>197</v>
      </c>
    </row>
    <row r="24" spans="1:42" ht="20.100000000000001" customHeight="1" x14ac:dyDescent="0.25">
      <c r="A24" s="74">
        <v>3020</v>
      </c>
      <c r="B24" s="84" t="s">
        <v>623</v>
      </c>
      <c r="C24" s="79">
        <v>0</v>
      </c>
      <c r="D24" s="79">
        <v>0</v>
      </c>
      <c r="E24" s="59">
        <f t="shared" si="3"/>
        <v>0</v>
      </c>
      <c r="F24" s="59">
        <f>IF(E24="0","0",LOOKUP(E24,{0,33,40,50,60,70,80},{0,1,2,3,"3.5",4,5}))</f>
        <v>0</v>
      </c>
      <c r="G24" s="59">
        <v>0</v>
      </c>
      <c r="H24" s="59">
        <f>IF(G24="0","0",LOOKUP(G24,{0,33,40,50,60,70,80},{0,1,2,3,"3.5",4,5}))</f>
        <v>0</v>
      </c>
      <c r="I24" s="79">
        <v>0</v>
      </c>
      <c r="J24" s="79">
        <v>0</v>
      </c>
      <c r="K24" s="59">
        <f t="shared" si="4"/>
        <v>0</v>
      </c>
      <c r="L24" s="59">
        <f>IF(K24="0","0",LOOKUP(K24,{0,25,30,37,45,52,60},{0,1,2,3,"3.5",4,5}))</f>
        <v>0</v>
      </c>
      <c r="M24" s="79">
        <v>0</v>
      </c>
      <c r="N24" s="79">
        <v>0</v>
      </c>
      <c r="O24" s="59">
        <f t="shared" si="5"/>
        <v>0</v>
      </c>
      <c r="P24" s="59">
        <f>IF(O24="0","0",LOOKUP(O24,{0,33,40,50,60,70,80},{0,1,2,3,"3.5",4,5}))</f>
        <v>0</v>
      </c>
      <c r="Q24" s="79">
        <v>0</v>
      </c>
      <c r="R24" s="79">
        <v>0</v>
      </c>
      <c r="S24" s="59">
        <f t="shared" si="6"/>
        <v>0</v>
      </c>
      <c r="T24" s="59">
        <f>IF(S24="0","0",LOOKUP(S24,{0,33,40,50,60,70,80},{0,1,2,3,"3.5",4,5}))</f>
        <v>0</v>
      </c>
      <c r="U24" s="79">
        <v>0</v>
      </c>
      <c r="V24" s="79">
        <v>0</v>
      </c>
      <c r="W24" s="59">
        <f t="shared" si="7"/>
        <v>0</v>
      </c>
      <c r="X24" s="59">
        <f>IF(W24="0","0",LOOKUP(W24,{0,33,40,50,60,70,80},{0,1,2,3,"3.5",4,5}))</f>
        <v>0</v>
      </c>
      <c r="Y24" s="79">
        <v>0</v>
      </c>
      <c r="Z24" s="79">
        <v>0</v>
      </c>
      <c r="AA24" s="59">
        <f t="shared" si="8"/>
        <v>0</v>
      </c>
      <c r="AB24" s="59">
        <f>IF(AA24="0","0",LOOKUP(AA24,{0,33,40,50,60,70,80},{0,1,2,3,"3.5",4,5}))</f>
        <v>0</v>
      </c>
      <c r="AC24" s="49" t="s">
        <v>62</v>
      </c>
      <c r="AD24" s="49">
        <f>IF(ISBLANK(AB24)," ",IF(AB24="0","0",LOOKUP(AB24,{0,1,2,3,"3.5",4,5},{0,0,0,1,"1.5",2,3})))</f>
        <v>0</v>
      </c>
      <c r="AE24" s="77">
        <f t="shared" si="9"/>
        <v>0</v>
      </c>
      <c r="AF24" s="49" t="str">
        <f t="shared" si="10"/>
        <v>F</v>
      </c>
      <c r="AG24" s="58" t="str">
        <f t="shared" si="11"/>
        <v>Fail</v>
      </c>
      <c r="AH24" s="15"/>
      <c r="AI24" s="33" t="str">
        <f>IF(F24="0","0",LOOKUP(F24,{0,1,2,3,"3.5",4,5},{"F","D","C","B","A-","A","A+"}))</f>
        <v>F</v>
      </c>
      <c r="AJ24" s="33" t="str">
        <f>IF(H24="0","0",LOOKUP(H24,{0,1,2,3,"3.5",4,5},{"F","D","C","B","A-","A","A+"}))</f>
        <v>F</v>
      </c>
      <c r="AK24" s="33" t="str">
        <f>IF(L24="0","0",LOOKUP(L24,{0,1,2,3,"3.5",4,5},{"F","D","C","B","A-","A","A+"}))</f>
        <v>F</v>
      </c>
      <c r="AL24" s="33" t="str">
        <f>IF(P24="0","0",LOOKUP(P24,{0,1,2,3,"3.5",4,5},{"F","D","C","B","A-","A","A+"}))</f>
        <v>F</v>
      </c>
      <c r="AM24" s="33" t="str">
        <f>IF(T24="0","0",LOOKUP(T24,{0,1,2,3,"3.5",4,5},{"F","D","C","B","A-","A","A+"}))</f>
        <v>F</v>
      </c>
      <c r="AN24" s="33" t="str">
        <f>IF(X24="0","0",LOOKUP(X24,{0,1,2,3,"3.5",4,5},{"F","D","C","B","A-","A","A+"}))</f>
        <v>F</v>
      </c>
      <c r="AO24" s="33" t="str">
        <f>IF(AB24="0","0",LOOKUP(AB24,{0,1,2,3,"3.5",4,5},{"F","D","C","B","A-","A","A+"}))</f>
        <v>F</v>
      </c>
      <c r="AP24" s="52">
        <f t="shared" si="2"/>
        <v>0</v>
      </c>
    </row>
    <row r="25" spans="1:42" ht="20.100000000000001" customHeight="1" x14ac:dyDescent="0.25">
      <c r="A25" s="74">
        <v>3021</v>
      </c>
      <c r="B25" s="84" t="s">
        <v>624</v>
      </c>
      <c r="C25" s="79">
        <v>33</v>
      </c>
      <c r="D25" s="79">
        <v>15</v>
      </c>
      <c r="E25" s="59">
        <f t="shared" si="3"/>
        <v>48</v>
      </c>
      <c r="F25" s="59">
        <f>IF(E25="0","0",LOOKUP(E25,{0,33,40,50,60,70,80},{0,1,2,3,"3.5",4,5}))</f>
        <v>2</v>
      </c>
      <c r="G25" s="59">
        <v>40</v>
      </c>
      <c r="H25" s="59">
        <f>IF(G25="0","0",LOOKUP(G25,{0,33,40,50,60,70,80},{0,1,2,3,"3.5",4,5}))</f>
        <v>2</v>
      </c>
      <c r="I25" s="79">
        <v>24</v>
      </c>
      <c r="J25" s="79">
        <v>15</v>
      </c>
      <c r="K25" s="59">
        <f t="shared" si="4"/>
        <v>39</v>
      </c>
      <c r="L25" s="59">
        <f>IF(K25="0","0",LOOKUP(K25,{0,25,30,37,45,52,60},{0,1,2,3,"3.5",4,5}))</f>
        <v>3</v>
      </c>
      <c r="M25" s="79">
        <v>14</v>
      </c>
      <c r="N25" s="79">
        <v>19</v>
      </c>
      <c r="O25" s="59">
        <f t="shared" si="5"/>
        <v>0</v>
      </c>
      <c r="P25" s="59">
        <f>IF(O25="0","0",LOOKUP(O25,{0,33,40,50,60,70,80},{0,1,2,3,"3.5",4,5}))</f>
        <v>0</v>
      </c>
      <c r="Q25" s="79">
        <v>40</v>
      </c>
      <c r="R25" s="79">
        <v>24</v>
      </c>
      <c r="S25" s="59">
        <f t="shared" si="6"/>
        <v>64</v>
      </c>
      <c r="T25" s="59" t="str">
        <f>IF(S25="0","0",LOOKUP(S25,{0,33,40,50,60,70,80},{0,1,2,3,"3.5",4,5}))</f>
        <v>3.5</v>
      </c>
      <c r="U25" s="79">
        <v>24</v>
      </c>
      <c r="V25" s="79">
        <v>18</v>
      </c>
      <c r="W25" s="59">
        <f t="shared" si="7"/>
        <v>42</v>
      </c>
      <c r="X25" s="59">
        <f>IF(W25="0","0",LOOKUP(W25,{0,33,40,50,60,70,80},{0,1,2,3,"3.5",4,5}))</f>
        <v>2</v>
      </c>
      <c r="Y25" s="79">
        <v>21</v>
      </c>
      <c r="Z25" s="79">
        <v>17</v>
      </c>
      <c r="AA25" s="59">
        <f t="shared" si="8"/>
        <v>38</v>
      </c>
      <c r="AB25" s="59">
        <f>IF(AA25="0","0",LOOKUP(AA25,{0,33,40,50,60,70,80},{0,1,2,3,"3.5",4,5}))</f>
        <v>1</v>
      </c>
      <c r="AC25" s="49" t="s">
        <v>62</v>
      </c>
      <c r="AD25" s="49">
        <f>IF(ISBLANK(AB25)," ",IF(AB25="0","0",LOOKUP(AB25,{0,1,2,3,"3.5",4,5},{0,0,0,1,"1.5",2,3})))</f>
        <v>0</v>
      </c>
      <c r="AE25" s="77">
        <f t="shared" si="9"/>
        <v>0</v>
      </c>
      <c r="AF25" s="49" t="str">
        <f t="shared" si="10"/>
        <v>F</v>
      </c>
      <c r="AG25" s="58" t="str">
        <f t="shared" si="11"/>
        <v>Fail</v>
      </c>
      <c r="AH25" s="15"/>
      <c r="AI25" s="33" t="str">
        <f>IF(F25="0","0",LOOKUP(F25,{0,1,2,3,"3.5",4,5},{"F","D","C","B","A-","A","A+"}))</f>
        <v>C</v>
      </c>
      <c r="AJ25" s="33" t="str">
        <f>IF(H25="0","0",LOOKUP(H25,{0,1,2,3,"3.5",4,5},{"F","D","C","B","A-","A","A+"}))</f>
        <v>C</v>
      </c>
      <c r="AK25" s="33" t="str">
        <f>IF(L25="0","0",LOOKUP(L25,{0,1,2,3,"3.5",4,5},{"F","D","C","B","A-","A","A+"}))</f>
        <v>B</v>
      </c>
      <c r="AL25" s="33" t="str">
        <f>IF(P25="0","0",LOOKUP(P25,{0,1,2,3,"3.5",4,5},{"F","D","C","B","A-","A","A+"}))</f>
        <v>F</v>
      </c>
      <c r="AM25" s="33" t="str">
        <f>IF(T25="0","0",LOOKUP(T25,{0,1,2,3,"3.5",4,5},{"F","D","C","B","A-","A","A+"}))</f>
        <v>A-</v>
      </c>
      <c r="AN25" s="33" t="str">
        <f>IF(X25="0","0",LOOKUP(X25,{0,1,2,3,"3.5",4,5},{"F","D","C","B","A-","A","A+"}))</f>
        <v>C</v>
      </c>
      <c r="AO25" s="33" t="str">
        <f>IF(AB25="0","0",LOOKUP(AB25,{0,1,2,3,"3.5",4,5},{"F","D","C","B","A-","A","A+"}))</f>
        <v>D</v>
      </c>
      <c r="AP25" s="52">
        <f t="shared" si="2"/>
        <v>271</v>
      </c>
    </row>
    <row r="26" spans="1:42" ht="20.100000000000001" customHeight="1" x14ac:dyDescent="0.25">
      <c r="A26" s="74">
        <v>3022</v>
      </c>
      <c r="B26" s="84" t="s">
        <v>625</v>
      </c>
      <c r="C26" s="79">
        <v>12</v>
      </c>
      <c r="D26" s="79">
        <v>17</v>
      </c>
      <c r="E26" s="59">
        <f t="shared" si="3"/>
        <v>0</v>
      </c>
      <c r="F26" s="59">
        <f>IF(E26="0","0",LOOKUP(E26,{0,33,40,50,60,70,80},{0,1,2,3,"3.5",4,5}))</f>
        <v>0</v>
      </c>
      <c r="G26" s="59">
        <v>20</v>
      </c>
      <c r="H26" s="59">
        <f>IF(G26="0","0",LOOKUP(G26,{0,33,40,50,60,70,80},{0,1,2,3,"3.5",4,5}))</f>
        <v>0</v>
      </c>
      <c r="I26" s="79">
        <v>14</v>
      </c>
      <c r="J26" s="79">
        <v>15</v>
      </c>
      <c r="K26" s="59">
        <f t="shared" si="4"/>
        <v>29</v>
      </c>
      <c r="L26" s="59">
        <f>IF(K26="0","0",LOOKUP(K26,{0,25,30,37,45,52,60},{0,1,2,3,"3.5",4,5}))</f>
        <v>1</v>
      </c>
      <c r="M26" s="79">
        <v>3</v>
      </c>
      <c r="N26" s="79">
        <v>13</v>
      </c>
      <c r="O26" s="59">
        <f t="shared" si="5"/>
        <v>0</v>
      </c>
      <c r="P26" s="59">
        <f>IF(O26="0","0",LOOKUP(O26,{0,33,40,50,60,70,80},{0,1,2,3,"3.5",4,5}))</f>
        <v>0</v>
      </c>
      <c r="Q26" s="79">
        <v>21</v>
      </c>
      <c r="R26" s="79">
        <v>15</v>
      </c>
      <c r="S26" s="59">
        <f t="shared" si="6"/>
        <v>36</v>
      </c>
      <c r="T26" s="59">
        <f>IF(S26="0","0",LOOKUP(S26,{0,33,40,50,60,70,80},{0,1,2,3,"3.5",4,5}))</f>
        <v>1</v>
      </c>
      <c r="U26" s="79">
        <v>21</v>
      </c>
      <c r="V26" s="79">
        <v>13</v>
      </c>
      <c r="W26" s="59">
        <f t="shared" si="7"/>
        <v>34</v>
      </c>
      <c r="X26" s="59">
        <f>IF(W26="0","0",LOOKUP(W26,{0,33,40,50,60,70,80},{0,1,2,3,"3.5",4,5}))</f>
        <v>1</v>
      </c>
      <c r="Y26" s="79">
        <v>7</v>
      </c>
      <c r="Z26" s="79">
        <v>11</v>
      </c>
      <c r="AA26" s="59">
        <f t="shared" si="8"/>
        <v>0</v>
      </c>
      <c r="AB26" s="59">
        <f>IF(AA26="0","0",LOOKUP(AA26,{0,33,40,50,60,70,80},{0,1,2,3,"3.5",4,5}))</f>
        <v>0</v>
      </c>
      <c r="AC26" s="49" t="s">
        <v>62</v>
      </c>
      <c r="AD26" s="49">
        <f>IF(ISBLANK(AB26)," ",IF(AB26="0","0",LOOKUP(AB26,{0,1,2,3,"3.5",4,5},{0,0,0,1,"1.5",2,3})))</f>
        <v>0</v>
      </c>
      <c r="AE26" s="77">
        <f t="shared" si="9"/>
        <v>0</v>
      </c>
      <c r="AF26" s="49" t="str">
        <f t="shared" si="10"/>
        <v>F</v>
      </c>
      <c r="AG26" s="58" t="str">
        <f t="shared" si="11"/>
        <v>Fail</v>
      </c>
      <c r="AH26" s="15"/>
      <c r="AI26" s="33" t="str">
        <f>IF(F26="0","0",LOOKUP(F26,{0,1,2,3,"3.5",4,5},{"F","D","C","B","A-","A","A+"}))</f>
        <v>F</v>
      </c>
      <c r="AJ26" s="33" t="str">
        <f>IF(H26="0","0",LOOKUP(H26,{0,1,2,3,"3.5",4,5},{"F","D","C","B","A-","A","A+"}))</f>
        <v>F</v>
      </c>
      <c r="AK26" s="33" t="str">
        <f>IF(L26="0","0",LOOKUP(L26,{0,1,2,3,"3.5",4,5},{"F","D","C","B","A-","A","A+"}))</f>
        <v>D</v>
      </c>
      <c r="AL26" s="33" t="str">
        <f>IF(P26="0","0",LOOKUP(P26,{0,1,2,3,"3.5",4,5},{"F","D","C","B","A-","A","A+"}))</f>
        <v>F</v>
      </c>
      <c r="AM26" s="33" t="str">
        <f>IF(T26="0","0",LOOKUP(T26,{0,1,2,3,"3.5",4,5},{"F","D","C","B","A-","A","A+"}))</f>
        <v>D</v>
      </c>
      <c r="AN26" s="33" t="str">
        <f>IF(X26="0","0",LOOKUP(X26,{0,1,2,3,"3.5",4,5},{"F","D","C","B","A-","A","A+"}))</f>
        <v>D</v>
      </c>
      <c r="AO26" s="33" t="str">
        <f>IF(AB26="0","0",LOOKUP(AB26,{0,1,2,3,"3.5",4,5},{"F","D","C","B","A-","A","A+"}))</f>
        <v>F</v>
      </c>
      <c r="AP26" s="52">
        <f t="shared" si="2"/>
        <v>119</v>
      </c>
    </row>
    <row r="27" spans="1:42" ht="20.100000000000001" customHeight="1" x14ac:dyDescent="0.25">
      <c r="A27" s="74">
        <v>3023</v>
      </c>
      <c r="B27" s="84" t="s">
        <v>626</v>
      </c>
      <c r="C27" s="79">
        <v>6</v>
      </c>
      <c r="D27" s="79">
        <v>20</v>
      </c>
      <c r="E27" s="59">
        <f t="shared" si="3"/>
        <v>0</v>
      </c>
      <c r="F27" s="59">
        <f>IF(E27="0","0",LOOKUP(E27,{0,33,40,50,60,70,80},{0,1,2,3,"3.5",4,5}))</f>
        <v>0</v>
      </c>
      <c r="G27" s="59">
        <v>26</v>
      </c>
      <c r="H27" s="59">
        <f>IF(G27="0","0",LOOKUP(G27,{0,33,40,50,60,70,80},{0,1,2,3,"3.5",4,5}))</f>
        <v>0</v>
      </c>
      <c r="I27" s="79">
        <v>8</v>
      </c>
      <c r="J27" s="79">
        <v>17</v>
      </c>
      <c r="K27" s="59">
        <f t="shared" si="4"/>
        <v>0</v>
      </c>
      <c r="L27" s="59">
        <f>IF(K27="0","0",LOOKUP(K27,{0,25,30,37,45,52,60},{0,1,2,3,"3.5",4,5}))</f>
        <v>0</v>
      </c>
      <c r="M27" s="79">
        <v>1</v>
      </c>
      <c r="N27" s="79">
        <v>12</v>
      </c>
      <c r="O27" s="59">
        <f t="shared" si="5"/>
        <v>0</v>
      </c>
      <c r="P27" s="59">
        <f>IF(O27="0","0",LOOKUP(O27,{0,33,40,50,60,70,80},{0,1,2,3,"3.5",4,5}))</f>
        <v>0</v>
      </c>
      <c r="Q27" s="79">
        <v>12</v>
      </c>
      <c r="R27" s="79">
        <v>8</v>
      </c>
      <c r="S27" s="59">
        <f t="shared" si="6"/>
        <v>0</v>
      </c>
      <c r="T27" s="59">
        <f>IF(S27="0","0",LOOKUP(S27,{0,33,40,50,60,70,80},{0,1,2,3,"3.5",4,5}))</f>
        <v>0</v>
      </c>
      <c r="U27" s="79">
        <v>12</v>
      </c>
      <c r="V27" s="79">
        <v>11</v>
      </c>
      <c r="W27" s="59">
        <f t="shared" si="7"/>
        <v>0</v>
      </c>
      <c r="X27" s="59">
        <f>IF(W27="0","0",LOOKUP(W27,{0,33,40,50,60,70,80},{0,1,2,3,"3.5",4,5}))</f>
        <v>0</v>
      </c>
      <c r="Y27" s="79">
        <v>8</v>
      </c>
      <c r="Z27" s="79">
        <v>9</v>
      </c>
      <c r="AA27" s="59">
        <f t="shared" si="8"/>
        <v>0</v>
      </c>
      <c r="AB27" s="59">
        <f>IF(AA27="0","0",LOOKUP(AA27,{0,33,40,50,60,70,80},{0,1,2,3,"3.5",4,5}))</f>
        <v>0</v>
      </c>
      <c r="AC27" s="49" t="s">
        <v>62</v>
      </c>
      <c r="AD27" s="49">
        <f>IF(ISBLANK(AB27)," ",IF(AB27="0","0",LOOKUP(AB27,{0,1,2,3,"3.5",4,5},{0,0,0,1,"1.5",2,3})))</f>
        <v>0</v>
      </c>
      <c r="AE27" s="77">
        <f t="shared" si="9"/>
        <v>0</v>
      </c>
      <c r="AF27" s="49" t="str">
        <f t="shared" si="10"/>
        <v>F</v>
      </c>
      <c r="AG27" s="58" t="str">
        <f t="shared" si="11"/>
        <v>Fail</v>
      </c>
      <c r="AH27" s="15"/>
      <c r="AI27" s="33" t="str">
        <f>IF(F27="0","0",LOOKUP(F27,{0,1,2,3,"3.5",4,5},{"F","D","C","B","A-","A","A+"}))</f>
        <v>F</v>
      </c>
      <c r="AJ27" s="33" t="str">
        <f>IF(H27="0","0",LOOKUP(H27,{0,1,2,3,"3.5",4,5},{"F","D","C","B","A-","A","A+"}))</f>
        <v>F</v>
      </c>
      <c r="AK27" s="33" t="str">
        <f>IF(L27="0","0",LOOKUP(L27,{0,1,2,3,"3.5",4,5},{"F","D","C","B","A-","A","A+"}))</f>
        <v>F</v>
      </c>
      <c r="AL27" s="33" t="str">
        <f>IF(P27="0","0",LOOKUP(P27,{0,1,2,3,"3.5",4,5},{"F","D","C","B","A-","A","A+"}))</f>
        <v>F</v>
      </c>
      <c r="AM27" s="33" t="str">
        <f>IF(T27="0","0",LOOKUP(T27,{0,1,2,3,"3.5",4,5},{"F","D","C","B","A-","A","A+"}))</f>
        <v>F</v>
      </c>
      <c r="AN27" s="33" t="str">
        <f>IF(X27="0","0",LOOKUP(X27,{0,1,2,3,"3.5",4,5},{"F","D","C","B","A-","A","A+"}))</f>
        <v>F</v>
      </c>
      <c r="AO27" s="33" t="str">
        <f>IF(AB27="0","0",LOOKUP(AB27,{0,1,2,3,"3.5",4,5},{"F","D","C","B","A-","A","A+"}))</f>
        <v>F</v>
      </c>
      <c r="AP27" s="52">
        <f t="shared" si="2"/>
        <v>26</v>
      </c>
    </row>
    <row r="28" spans="1:42" ht="20.100000000000001" customHeight="1" x14ac:dyDescent="0.25">
      <c r="A28" s="74">
        <v>3024</v>
      </c>
      <c r="B28" s="84" t="s">
        <v>627</v>
      </c>
      <c r="C28" s="79">
        <v>15</v>
      </c>
      <c r="D28" s="79">
        <v>16</v>
      </c>
      <c r="E28" s="59">
        <f t="shared" si="3"/>
        <v>0</v>
      </c>
      <c r="F28" s="59">
        <f>IF(E28="0","0",LOOKUP(E28,{0,33,40,50,60,70,80},{0,1,2,3,"3.5",4,5}))</f>
        <v>0</v>
      </c>
      <c r="G28" s="59">
        <v>40</v>
      </c>
      <c r="H28" s="59">
        <f>IF(G28="0","0",LOOKUP(G28,{0,33,40,50,60,70,80},{0,1,2,3,"3.5",4,5}))</f>
        <v>2</v>
      </c>
      <c r="I28" s="79">
        <v>23</v>
      </c>
      <c r="J28" s="79">
        <v>18</v>
      </c>
      <c r="K28" s="59">
        <f t="shared" si="4"/>
        <v>41</v>
      </c>
      <c r="L28" s="59">
        <f>IF(K28="0","0",LOOKUP(K28,{0,25,30,37,45,52,60},{0,1,2,3,"3.5",4,5}))</f>
        <v>3</v>
      </c>
      <c r="M28" s="79">
        <v>24</v>
      </c>
      <c r="N28" s="79">
        <v>18</v>
      </c>
      <c r="O28" s="59">
        <f t="shared" si="5"/>
        <v>42</v>
      </c>
      <c r="P28" s="59">
        <f>IF(O28="0","0",LOOKUP(O28,{0,33,40,50,60,70,80},{0,1,2,3,"3.5",4,5}))</f>
        <v>2</v>
      </c>
      <c r="Q28" s="79">
        <v>11</v>
      </c>
      <c r="R28" s="79">
        <v>14</v>
      </c>
      <c r="S28" s="59">
        <f t="shared" si="6"/>
        <v>0</v>
      </c>
      <c r="T28" s="59">
        <f>IF(S28="0","0",LOOKUP(S28,{0,33,40,50,60,70,80},{0,1,2,3,"3.5",4,5}))</f>
        <v>0</v>
      </c>
      <c r="U28" s="79">
        <v>16</v>
      </c>
      <c r="V28" s="79">
        <v>19</v>
      </c>
      <c r="W28" s="59">
        <f t="shared" si="7"/>
        <v>0</v>
      </c>
      <c r="X28" s="59">
        <f>IF(W28="0","0",LOOKUP(W28,{0,33,40,50,60,70,80},{0,1,2,3,"3.5",4,5}))</f>
        <v>0</v>
      </c>
      <c r="Y28" s="79">
        <v>19</v>
      </c>
      <c r="Z28" s="79">
        <v>14</v>
      </c>
      <c r="AA28" s="59">
        <f t="shared" si="8"/>
        <v>33</v>
      </c>
      <c r="AB28" s="59">
        <f>IF(AA28="0","0",LOOKUP(AA28,{0,33,40,50,60,70,80},{0,1,2,3,"3.5",4,5}))</f>
        <v>1</v>
      </c>
      <c r="AC28" s="49" t="s">
        <v>62</v>
      </c>
      <c r="AD28" s="49">
        <f>IF(ISBLANK(AB28)," ",IF(AB28="0","0",LOOKUP(AB28,{0,1,2,3,"3.5",4,5},{0,0,0,1,"1.5",2,3})))</f>
        <v>0</v>
      </c>
      <c r="AE28" s="77">
        <f t="shared" si="9"/>
        <v>0</v>
      </c>
      <c r="AF28" s="49" t="str">
        <f t="shared" si="10"/>
        <v>F</v>
      </c>
      <c r="AG28" s="58" t="str">
        <f t="shared" si="11"/>
        <v>Fail</v>
      </c>
      <c r="AH28" s="15"/>
      <c r="AI28" s="33" t="str">
        <f>IF(F28="0","0",LOOKUP(F28,{0,1,2,3,"3.5",4,5},{"F","D","C","B","A-","A","A+"}))</f>
        <v>F</v>
      </c>
      <c r="AJ28" s="33" t="str">
        <f>IF(H28="0","0",LOOKUP(H28,{0,1,2,3,"3.5",4,5},{"F","D","C","B","A-","A","A+"}))</f>
        <v>C</v>
      </c>
      <c r="AK28" s="33" t="str">
        <f>IF(L28="0","0",LOOKUP(L28,{0,1,2,3,"3.5",4,5},{"F","D","C","B","A-","A","A+"}))</f>
        <v>B</v>
      </c>
      <c r="AL28" s="33" t="str">
        <f>IF(P28="0","0",LOOKUP(P28,{0,1,2,3,"3.5",4,5},{"F","D","C","B","A-","A","A+"}))</f>
        <v>C</v>
      </c>
      <c r="AM28" s="33" t="str">
        <f>IF(T28="0","0",LOOKUP(T28,{0,1,2,3,"3.5",4,5},{"F","D","C","B","A-","A","A+"}))</f>
        <v>F</v>
      </c>
      <c r="AN28" s="33" t="str">
        <f>IF(X28="0","0",LOOKUP(X28,{0,1,2,3,"3.5",4,5},{"F","D","C","B","A-","A","A+"}))</f>
        <v>F</v>
      </c>
      <c r="AO28" s="33" t="str">
        <f>IF(AB28="0","0",LOOKUP(AB28,{0,1,2,3,"3.5",4,5},{"F","D","C","B","A-","A","A+"}))</f>
        <v>D</v>
      </c>
      <c r="AP28" s="52">
        <f t="shared" si="2"/>
        <v>156</v>
      </c>
    </row>
    <row r="29" spans="1:42" ht="20.100000000000001" customHeight="1" x14ac:dyDescent="0.25">
      <c r="A29" s="74">
        <v>3025</v>
      </c>
      <c r="B29" s="84" t="s">
        <v>628</v>
      </c>
      <c r="C29" s="79">
        <v>37</v>
      </c>
      <c r="D29" s="79">
        <v>21</v>
      </c>
      <c r="E29" s="59">
        <f t="shared" si="3"/>
        <v>58</v>
      </c>
      <c r="F29" s="59">
        <f>IF(E29="0","0",LOOKUP(E29,{0,33,40,50,60,70,80},{0,1,2,3,"3.5",4,5}))</f>
        <v>3</v>
      </c>
      <c r="G29" s="59">
        <v>36</v>
      </c>
      <c r="H29" s="59">
        <f>IF(G29="0","0",LOOKUP(G29,{0,33,40,50,60,70,80},{0,1,2,3,"3.5",4,5}))</f>
        <v>1</v>
      </c>
      <c r="I29" s="79">
        <v>27</v>
      </c>
      <c r="J29" s="79">
        <v>14</v>
      </c>
      <c r="K29" s="59">
        <f t="shared" si="4"/>
        <v>41</v>
      </c>
      <c r="L29" s="59">
        <f>IF(K29="0","0",LOOKUP(K29,{0,25,30,37,45,52,60},{0,1,2,3,"3.5",4,5}))</f>
        <v>3</v>
      </c>
      <c r="M29" s="79">
        <v>17</v>
      </c>
      <c r="N29" s="79">
        <v>10</v>
      </c>
      <c r="O29" s="59">
        <f t="shared" si="5"/>
        <v>0</v>
      </c>
      <c r="P29" s="59">
        <f>IF(O29="0","0",LOOKUP(O29,{0,33,40,50,60,70,80},{0,1,2,3,"3.5",4,5}))</f>
        <v>0</v>
      </c>
      <c r="Q29" s="79">
        <v>25</v>
      </c>
      <c r="R29" s="79">
        <v>18</v>
      </c>
      <c r="S29" s="59">
        <f t="shared" si="6"/>
        <v>43</v>
      </c>
      <c r="T29" s="59">
        <f>IF(S29="0","0",LOOKUP(S29,{0,33,40,50,60,70,80},{0,1,2,3,"3.5",4,5}))</f>
        <v>2</v>
      </c>
      <c r="U29" s="79">
        <v>25</v>
      </c>
      <c r="V29" s="79">
        <v>16</v>
      </c>
      <c r="W29" s="59">
        <f t="shared" si="7"/>
        <v>41</v>
      </c>
      <c r="X29" s="59">
        <f>IF(W29="0","0",LOOKUP(W29,{0,33,40,50,60,70,80},{0,1,2,3,"3.5",4,5}))</f>
        <v>2</v>
      </c>
      <c r="Y29" s="79">
        <v>15</v>
      </c>
      <c r="Z29" s="79">
        <v>15</v>
      </c>
      <c r="AA29" s="59">
        <f t="shared" si="8"/>
        <v>0</v>
      </c>
      <c r="AB29" s="59">
        <f>IF(AA29="0","0",LOOKUP(AA29,{0,33,40,50,60,70,80},{0,1,2,3,"3.5",4,5}))</f>
        <v>0</v>
      </c>
      <c r="AC29" s="49" t="s">
        <v>62</v>
      </c>
      <c r="AD29" s="49">
        <f>IF(ISBLANK(AB29)," ",IF(AB29="0","0",LOOKUP(AB29,{0,1,2,3,"3.5",4,5},{0,0,0,1,"1.5",2,3})))</f>
        <v>0</v>
      </c>
      <c r="AE29" s="77">
        <f t="shared" si="9"/>
        <v>0</v>
      </c>
      <c r="AF29" s="49" t="str">
        <f t="shared" si="10"/>
        <v>F</v>
      </c>
      <c r="AG29" s="58" t="str">
        <f t="shared" si="11"/>
        <v>Fail</v>
      </c>
      <c r="AH29" s="15"/>
      <c r="AI29" s="33" t="str">
        <f>IF(F29="0","0",LOOKUP(F29,{0,1,2,3,"3.5",4,5},{"F","D","C","B","A-","A","A+"}))</f>
        <v>B</v>
      </c>
      <c r="AJ29" s="33" t="str">
        <f>IF(H29="0","0",LOOKUP(H29,{0,1,2,3,"3.5",4,5},{"F","D","C","B","A-","A","A+"}))</f>
        <v>D</v>
      </c>
      <c r="AK29" s="33" t="str">
        <f>IF(L29="0","0",LOOKUP(L29,{0,1,2,3,"3.5",4,5},{"F","D","C","B","A-","A","A+"}))</f>
        <v>B</v>
      </c>
      <c r="AL29" s="33" t="str">
        <f>IF(P29="0","0",LOOKUP(P29,{0,1,2,3,"3.5",4,5},{"F","D","C","B","A-","A","A+"}))</f>
        <v>F</v>
      </c>
      <c r="AM29" s="33" t="str">
        <f>IF(T29="0","0",LOOKUP(T29,{0,1,2,3,"3.5",4,5},{"F","D","C","B","A-","A","A+"}))</f>
        <v>C</v>
      </c>
      <c r="AN29" s="33" t="str">
        <f>IF(X29="0","0",LOOKUP(X29,{0,1,2,3,"3.5",4,5},{"F","D","C","B","A-","A","A+"}))</f>
        <v>C</v>
      </c>
      <c r="AO29" s="33" t="str">
        <f>IF(AB29="0","0",LOOKUP(AB29,{0,1,2,3,"3.5",4,5},{"F","D","C","B","A-","A","A+"}))</f>
        <v>F</v>
      </c>
      <c r="AP29" s="52">
        <f t="shared" si="2"/>
        <v>219</v>
      </c>
    </row>
    <row r="30" spans="1:42" ht="20.100000000000001" customHeight="1" x14ac:dyDescent="0.25">
      <c r="A30" s="74">
        <v>3026</v>
      </c>
      <c r="B30" s="84" t="s">
        <v>629</v>
      </c>
      <c r="C30" s="79">
        <v>22</v>
      </c>
      <c r="D30" s="79">
        <v>20</v>
      </c>
      <c r="E30" s="59">
        <f t="shared" si="3"/>
        <v>42</v>
      </c>
      <c r="F30" s="59">
        <f>IF(E30="0","0",LOOKUP(E30,{0,33,40,50,60,70,80},{0,1,2,3,"3.5",4,5}))</f>
        <v>2</v>
      </c>
      <c r="G30" s="59">
        <v>29</v>
      </c>
      <c r="H30" s="59">
        <f>IF(G30="0","0",LOOKUP(G30,{0,33,40,50,60,70,80},{0,1,2,3,"3.5",4,5}))</f>
        <v>0</v>
      </c>
      <c r="I30" s="79">
        <v>23</v>
      </c>
      <c r="J30" s="79">
        <v>17</v>
      </c>
      <c r="K30" s="59">
        <f t="shared" si="4"/>
        <v>40</v>
      </c>
      <c r="L30" s="59">
        <f>IF(K30="0","0",LOOKUP(K30,{0,25,30,37,45,52,60},{0,1,2,3,"3.5",4,5}))</f>
        <v>3</v>
      </c>
      <c r="M30" s="79">
        <v>6</v>
      </c>
      <c r="N30" s="79">
        <v>17</v>
      </c>
      <c r="O30" s="59">
        <f t="shared" si="5"/>
        <v>0</v>
      </c>
      <c r="P30" s="59">
        <f>IF(O30="0","0",LOOKUP(O30,{0,33,40,50,60,70,80},{0,1,2,3,"3.5",4,5}))</f>
        <v>0</v>
      </c>
      <c r="Q30" s="79">
        <v>22</v>
      </c>
      <c r="R30" s="79">
        <v>18</v>
      </c>
      <c r="S30" s="59">
        <f t="shared" si="6"/>
        <v>40</v>
      </c>
      <c r="T30" s="59">
        <f>IF(S30="0","0",LOOKUP(S30,{0,33,40,50,60,70,80},{0,1,2,3,"3.5",4,5}))</f>
        <v>2</v>
      </c>
      <c r="U30" s="79">
        <v>24</v>
      </c>
      <c r="V30" s="79">
        <v>19</v>
      </c>
      <c r="W30" s="59">
        <f t="shared" si="7"/>
        <v>43</v>
      </c>
      <c r="X30" s="59">
        <f>IF(W30="0","0",LOOKUP(W30,{0,33,40,50,60,70,80},{0,1,2,3,"3.5",4,5}))</f>
        <v>2</v>
      </c>
      <c r="Y30" s="79">
        <v>7</v>
      </c>
      <c r="Z30" s="79">
        <v>19</v>
      </c>
      <c r="AA30" s="59">
        <f t="shared" si="8"/>
        <v>0</v>
      </c>
      <c r="AB30" s="59">
        <f>IF(AA30="0","0",LOOKUP(AA30,{0,33,40,50,60,70,80},{0,1,2,3,"3.5",4,5}))</f>
        <v>0</v>
      </c>
      <c r="AC30" s="49" t="s">
        <v>62</v>
      </c>
      <c r="AD30" s="49">
        <f>IF(ISBLANK(AB30)," ",IF(AB30="0","0",LOOKUP(AB30,{0,1,2,3,"3.5",4,5},{0,0,0,1,"1.5",2,3})))</f>
        <v>0</v>
      </c>
      <c r="AE30" s="77">
        <f t="shared" si="9"/>
        <v>0</v>
      </c>
      <c r="AF30" s="49" t="str">
        <f t="shared" si="10"/>
        <v>F</v>
      </c>
      <c r="AG30" s="58" t="str">
        <f t="shared" si="11"/>
        <v>Fail</v>
      </c>
      <c r="AH30" s="15"/>
      <c r="AI30" s="33" t="str">
        <f>IF(F30="0","0",LOOKUP(F30,{0,1,2,3,"3.5",4,5},{"F","D","C","B","A-","A","A+"}))</f>
        <v>C</v>
      </c>
      <c r="AJ30" s="33" t="str">
        <f>IF(H30="0","0",LOOKUP(H30,{0,1,2,3,"3.5",4,5},{"F","D","C","B","A-","A","A+"}))</f>
        <v>F</v>
      </c>
      <c r="AK30" s="33" t="str">
        <f>IF(L30="0","0",LOOKUP(L30,{0,1,2,3,"3.5",4,5},{"F","D","C","B","A-","A","A+"}))</f>
        <v>B</v>
      </c>
      <c r="AL30" s="33" t="str">
        <f>IF(P30="0","0",LOOKUP(P30,{0,1,2,3,"3.5",4,5},{"F","D","C","B","A-","A","A+"}))</f>
        <v>F</v>
      </c>
      <c r="AM30" s="33" t="str">
        <f>IF(T30="0","0",LOOKUP(T30,{0,1,2,3,"3.5",4,5},{"F","D","C","B","A-","A","A+"}))</f>
        <v>C</v>
      </c>
      <c r="AN30" s="33" t="str">
        <f>IF(X30="0","0",LOOKUP(X30,{0,1,2,3,"3.5",4,5},{"F","D","C","B","A-","A","A+"}))</f>
        <v>C</v>
      </c>
      <c r="AO30" s="33" t="str">
        <f>IF(AB30="0","0",LOOKUP(AB30,{0,1,2,3,"3.5",4,5},{"F","D","C","B","A-","A","A+"}))</f>
        <v>F</v>
      </c>
      <c r="AP30" s="52">
        <f t="shared" si="2"/>
        <v>194</v>
      </c>
    </row>
    <row r="31" spans="1:42" ht="20.100000000000001" customHeight="1" x14ac:dyDescent="0.25">
      <c r="A31" s="74">
        <v>3027</v>
      </c>
      <c r="B31" s="84" t="s">
        <v>630</v>
      </c>
      <c r="C31" s="79">
        <v>22</v>
      </c>
      <c r="D31" s="79">
        <v>20</v>
      </c>
      <c r="E31" s="59">
        <f t="shared" si="3"/>
        <v>42</v>
      </c>
      <c r="F31" s="59">
        <f>IF(E31="0","0",LOOKUP(E31,{0,33,40,50,60,70,80},{0,1,2,3,"3.5",4,5}))</f>
        <v>2</v>
      </c>
      <c r="G31" s="59">
        <v>34</v>
      </c>
      <c r="H31" s="59">
        <f>IF(G31="0","0",LOOKUP(G31,{0,33,40,50,60,70,80},{0,1,2,3,"3.5",4,5}))</f>
        <v>1</v>
      </c>
      <c r="I31" s="79">
        <v>28</v>
      </c>
      <c r="J31" s="79">
        <v>18</v>
      </c>
      <c r="K31" s="59">
        <f t="shared" si="4"/>
        <v>46</v>
      </c>
      <c r="L31" s="59" t="str">
        <f>IF(K31="0","0",LOOKUP(K31,{0,25,30,37,45,52,60},{0,1,2,3,"3.5",4,5}))</f>
        <v>3.5</v>
      </c>
      <c r="M31" s="79">
        <v>11</v>
      </c>
      <c r="N31" s="79">
        <v>16</v>
      </c>
      <c r="O31" s="59">
        <f t="shared" si="5"/>
        <v>0</v>
      </c>
      <c r="P31" s="59">
        <f>IF(O31="0","0",LOOKUP(O31,{0,33,40,50,60,70,80},{0,1,2,3,"3.5",4,5}))</f>
        <v>0</v>
      </c>
      <c r="Q31" s="79">
        <v>19</v>
      </c>
      <c r="R31" s="79">
        <v>19</v>
      </c>
      <c r="S31" s="59">
        <f t="shared" si="6"/>
        <v>38</v>
      </c>
      <c r="T31" s="59">
        <f>IF(S31="0","0",LOOKUP(S31,{0,33,40,50,60,70,80},{0,1,2,3,"3.5",4,5}))</f>
        <v>1</v>
      </c>
      <c r="U31" s="79">
        <v>25</v>
      </c>
      <c r="V31" s="79">
        <v>16</v>
      </c>
      <c r="W31" s="59">
        <f t="shared" si="7"/>
        <v>41</v>
      </c>
      <c r="X31" s="59">
        <f>IF(W31="0","0",LOOKUP(W31,{0,33,40,50,60,70,80},{0,1,2,3,"3.5",4,5}))</f>
        <v>2</v>
      </c>
      <c r="Y31" s="79">
        <v>23</v>
      </c>
      <c r="Z31" s="79">
        <v>21</v>
      </c>
      <c r="AA31" s="59">
        <f t="shared" si="8"/>
        <v>44</v>
      </c>
      <c r="AB31" s="59">
        <f>IF(AA31="0","0",LOOKUP(AA31,{0,33,40,50,60,70,80},{0,1,2,3,"3.5",4,5}))</f>
        <v>2</v>
      </c>
      <c r="AC31" s="49" t="s">
        <v>62</v>
      </c>
      <c r="AD31" s="49">
        <f>IF(ISBLANK(AB31)," ",IF(AB31="0","0",LOOKUP(AB31,{0,1,2,3,"3.5",4,5},{0,0,0,1,"1.5",2,3})))</f>
        <v>0</v>
      </c>
      <c r="AE31" s="77">
        <f t="shared" si="9"/>
        <v>0</v>
      </c>
      <c r="AF31" s="49" t="str">
        <f t="shared" si="10"/>
        <v>F</v>
      </c>
      <c r="AG31" s="58" t="str">
        <f t="shared" si="11"/>
        <v>Fail</v>
      </c>
      <c r="AH31" s="15"/>
      <c r="AI31" s="33" t="str">
        <f>IF(F31="0","0",LOOKUP(F31,{0,1,2,3,"3.5",4,5},{"F","D","C","B","A-","A","A+"}))</f>
        <v>C</v>
      </c>
      <c r="AJ31" s="33" t="str">
        <f>IF(H31="0","0",LOOKUP(H31,{0,1,2,3,"3.5",4,5},{"F","D","C","B","A-","A","A+"}))</f>
        <v>D</v>
      </c>
      <c r="AK31" s="33" t="str">
        <f>IF(L31="0","0",LOOKUP(L31,{0,1,2,3,"3.5",4,5},{"F","D","C","B","A-","A","A+"}))</f>
        <v>A-</v>
      </c>
      <c r="AL31" s="33" t="str">
        <f>IF(P31="0","0",LOOKUP(P31,{0,1,2,3,"3.5",4,5},{"F","D","C","B","A-","A","A+"}))</f>
        <v>F</v>
      </c>
      <c r="AM31" s="33" t="str">
        <f>IF(T31="0","0",LOOKUP(T31,{0,1,2,3,"3.5",4,5},{"F","D","C","B","A-","A","A+"}))</f>
        <v>D</v>
      </c>
      <c r="AN31" s="33" t="str">
        <f>IF(X31="0","0",LOOKUP(X31,{0,1,2,3,"3.5",4,5},{"F","D","C","B","A-","A","A+"}))</f>
        <v>C</v>
      </c>
      <c r="AO31" s="33" t="str">
        <f>IF(AB31="0","0",LOOKUP(AB31,{0,1,2,3,"3.5",4,5},{"F","D","C","B","A-","A","A+"}))</f>
        <v>C</v>
      </c>
      <c r="AP31" s="52">
        <f t="shared" si="2"/>
        <v>245</v>
      </c>
    </row>
    <row r="32" spans="1:42" ht="20.100000000000001" customHeight="1" x14ac:dyDescent="0.25">
      <c r="A32" s="74">
        <v>3028</v>
      </c>
      <c r="B32" s="84" t="s">
        <v>631</v>
      </c>
      <c r="C32" s="79">
        <v>0</v>
      </c>
      <c r="D32" s="79">
        <v>0</v>
      </c>
      <c r="E32" s="59">
        <f t="shared" si="3"/>
        <v>0</v>
      </c>
      <c r="F32" s="59">
        <f>IF(E32="0","0",LOOKUP(E32,{0,33,40,50,60,70,80},{0,1,2,3,"3.5",4,5}))</f>
        <v>0</v>
      </c>
      <c r="G32" s="59">
        <v>0</v>
      </c>
      <c r="H32" s="59">
        <f>IF(G32="0","0",LOOKUP(G32,{0,33,40,50,60,70,80},{0,1,2,3,"3.5",4,5}))</f>
        <v>0</v>
      </c>
      <c r="I32" s="79">
        <v>0</v>
      </c>
      <c r="J32" s="79">
        <v>0</v>
      </c>
      <c r="K32" s="59">
        <f t="shared" si="4"/>
        <v>0</v>
      </c>
      <c r="L32" s="59">
        <f>IF(K32="0","0",LOOKUP(K32,{0,25,30,37,45,52,60},{0,1,2,3,"3.5",4,5}))</f>
        <v>0</v>
      </c>
      <c r="M32" s="79">
        <v>0</v>
      </c>
      <c r="N32" s="79">
        <v>0</v>
      </c>
      <c r="O32" s="59">
        <f t="shared" si="5"/>
        <v>0</v>
      </c>
      <c r="P32" s="59">
        <f>IF(O32="0","0",LOOKUP(O32,{0,33,40,50,60,70,80},{0,1,2,3,"3.5",4,5}))</f>
        <v>0</v>
      </c>
      <c r="Q32" s="79">
        <v>0</v>
      </c>
      <c r="R32" s="79">
        <v>0</v>
      </c>
      <c r="S32" s="59">
        <f t="shared" si="6"/>
        <v>0</v>
      </c>
      <c r="T32" s="59">
        <f>IF(S32="0","0",LOOKUP(S32,{0,33,40,50,60,70,80},{0,1,2,3,"3.5",4,5}))</f>
        <v>0</v>
      </c>
      <c r="U32" s="79">
        <v>0</v>
      </c>
      <c r="V32" s="79">
        <v>0</v>
      </c>
      <c r="W32" s="59">
        <f t="shared" si="7"/>
        <v>0</v>
      </c>
      <c r="X32" s="59">
        <f>IF(W32="0","0",LOOKUP(W32,{0,33,40,50,60,70,80},{0,1,2,3,"3.5",4,5}))</f>
        <v>0</v>
      </c>
      <c r="Y32" s="79">
        <v>0</v>
      </c>
      <c r="Z32" s="79">
        <v>0</v>
      </c>
      <c r="AA32" s="59">
        <f t="shared" si="8"/>
        <v>0</v>
      </c>
      <c r="AB32" s="59">
        <f>IF(AA32="0","0",LOOKUP(AA32,{0,33,40,50,60,70,80},{0,1,2,3,"3.5",4,5}))</f>
        <v>0</v>
      </c>
      <c r="AC32" s="49" t="s">
        <v>62</v>
      </c>
      <c r="AD32" s="49">
        <f>IF(ISBLANK(AB32)," ",IF(AB32="0","0",LOOKUP(AB32,{0,1,2,3,"3.5",4,5},{0,0,0,1,"1.5",2,3})))</f>
        <v>0</v>
      </c>
      <c r="AE32" s="77">
        <f t="shared" si="9"/>
        <v>0</v>
      </c>
      <c r="AF32" s="49" t="str">
        <f t="shared" si="10"/>
        <v>F</v>
      </c>
      <c r="AG32" s="58" t="str">
        <f t="shared" si="11"/>
        <v>Fail</v>
      </c>
      <c r="AH32" s="15"/>
      <c r="AI32" s="33" t="str">
        <f>IF(F32="0","0",LOOKUP(F32,{0,1,2,3,"3.5",4,5},{"F","D","C","B","A-","A","A+"}))</f>
        <v>F</v>
      </c>
      <c r="AJ32" s="33" t="str">
        <f>IF(H32="0","0",LOOKUP(H32,{0,1,2,3,"3.5",4,5},{"F","D","C","B","A-","A","A+"}))</f>
        <v>F</v>
      </c>
      <c r="AK32" s="33" t="str">
        <f>IF(L32="0","0",LOOKUP(L32,{0,1,2,3,"3.5",4,5},{"F","D","C","B","A-","A","A+"}))</f>
        <v>F</v>
      </c>
      <c r="AL32" s="33" t="str">
        <f>IF(P32="0","0",LOOKUP(P32,{0,1,2,3,"3.5",4,5},{"F","D","C","B","A-","A","A+"}))</f>
        <v>F</v>
      </c>
      <c r="AM32" s="33" t="str">
        <f>IF(T32="0","0",LOOKUP(T32,{0,1,2,3,"3.5",4,5},{"F","D","C","B","A-","A","A+"}))</f>
        <v>F</v>
      </c>
      <c r="AN32" s="33" t="str">
        <f>IF(X32="0","0",LOOKUP(X32,{0,1,2,3,"3.5",4,5},{"F","D","C","B","A-","A","A+"}))</f>
        <v>F</v>
      </c>
      <c r="AO32" s="33" t="str">
        <f>IF(AB32="0","0",LOOKUP(AB32,{0,1,2,3,"3.5",4,5},{"F","D","C","B","A-","A","A+"}))</f>
        <v>F</v>
      </c>
      <c r="AP32" s="52">
        <f t="shared" si="2"/>
        <v>0</v>
      </c>
    </row>
    <row r="33" spans="1:42" ht="20.100000000000001" customHeight="1" x14ac:dyDescent="0.25">
      <c r="A33" s="74">
        <v>3029</v>
      </c>
      <c r="B33" s="84" t="s">
        <v>632</v>
      </c>
      <c r="C33" s="79">
        <v>13</v>
      </c>
      <c r="D33" s="79">
        <v>18</v>
      </c>
      <c r="E33" s="59">
        <f t="shared" si="3"/>
        <v>0</v>
      </c>
      <c r="F33" s="59">
        <f>IF(E33="0","0",LOOKUP(E33,{0,33,40,50,60,70,80},{0,1,2,3,"3.5",4,5}))</f>
        <v>0</v>
      </c>
      <c r="G33" s="59">
        <v>22</v>
      </c>
      <c r="H33" s="59">
        <f>IF(G33="0","0",LOOKUP(G33,{0,33,40,50,60,70,80},{0,1,2,3,"3.5",4,5}))</f>
        <v>0</v>
      </c>
      <c r="I33" s="79">
        <v>6</v>
      </c>
      <c r="J33" s="79">
        <v>13</v>
      </c>
      <c r="K33" s="59">
        <f t="shared" si="4"/>
        <v>0</v>
      </c>
      <c r="L33" s="59">
        <f>IF(K33="0","0",LOOKUP(K33,{0,25,30,37,45,52,60},{0,1,2,3,"3.5",4,5}))</f>
        <v>0</v>
      </c>
      <c r="M33" s="79">
        <v>0</v>
      </c>
      <c r="N33" s="79">
        <v>0</v>
      </c>
      <c r="O33" s="59">
        <f t="shared" si="5"/>
        <v>0</v>
      </c>
      <c r="P33" s="59">
        <f>IF(O33="0","0",LOOKUP(O33,{0,33,40,50,60,70,80},{0,1,2,3,"3.5",4,5}))</f>
        <v>0</v>
      </c>
      <c r="Q33" s="79">
        <v>0</v>
      </c>
      <c r="R33" s="79">
        <v>0</v>
      </c>
      <c r="S33" s="59">
        <f t="shared" si="6"/>
        <v>0</v>
      </c>
      <c r="T33" s="59">
        <f>IF(S33="0","0",LOOKUP(S33,{0,33,40,50,60,70,80},{0,1,2,3,"3.5",4,5}))</f>
        <v>0</v>
      </c>
      <c r="U33" s="79">
        <v>0</v>
      </c>
      <c r="V33" s="79">
        <v>0</v>
      </c>
      <c r="W33" s="59">
        <f t="shared" si="7"/>
        <v>0</v>
      </c>
      <c r="X33" s="59">
        <f>IF(W33="0","0",LOOKUP(W33,{0,33,40,50,60,70,80},{0,1,2,3,"3.5",4,5}))</f>
        <v>0</v>
      </c>
      <c r="Y33" s="79">
        <v>2</v>
      </c>
      <c r="Z33" s="79">
        <v>14</v>
      </c>
      <c r="AA33" s="59">
        <f t="shared" si="8"/>
        <v>0</v>
      </c>
      <c r="AB33" s="59">
        <f>IF(AA33="0","0",LOOKUP(AA33,{0,33,40,50,60,70,80},{0,1,2,3,"3.5",4,5}))</f>
        <v>0</v>
      </c>
      <c r="AC33" s="49" t="s">
        <v>62</v>
      </c>
      <c r="AD33" s="49">
        <f>IF(ISBLANK(AB33)," ",IF(AB33="0","0",LOOKUP(AB33,{0,1,2,3,"3.5",4,5},{0,0,0,1,"1.5",2,3})))</f>
        <v>0</v>
      </c>
      <c r="AE33" s="77">
        <f t="shared" si="9"/>
        <v>0</v>
      </c>
      <c r="AF33" s="49" t="str">
        <f t="shared" si="10"/>
        <v>F</v>
      </c>
      <c r="AG33" s="58" t="str">
        <f t="shared" si="11"/>
        <v>Fail</v>
      </c>
      <c r="AH33" s="15"/>
      <c r="AI33" s="33" t="str">
        <f>IF(F33="0","0",LOOKUP(F33,{0,1,2,3,"3.5",4,5},{"F","D","C","B","A-","A","A+"}))</f>
        <v>F</v>
      </c>
      <c r="AJ33" s="33" t="str">
        <f>IF(H33="0","0",LOOKUP(H33,{0,1,2,3,"3.5",4,5},{"F","D","C","B","A-","A","A+"}))</f>
        <v>F</v>
      </c>
      <c r="AK33" s="33" t="str">
        <f>IF(L33="0","0",LOOKUP(L33,{0,1,2,3,"3.5",4,5},{"F","D","C","B","A-","A","A+"}))</f>
        <v>F</v>
      </c>
      <c r="AL33" s="33" t="str">
        <f>IF(P33="0","0",LOOKUP(P33,{0,1,2,3,"3.5",4,5},{"F","D","C","B","A-","A","A+"}))</f>
        <v>F</v>
      </c>
      <c r="AM33" s="33" t="str">
        <f>IF(T33="0","0",LOOKUP(T33,{0,1,2,3,"3.5",4,5},{"F","D","C","B","A-","A","A+"}))</f>
        <v>F</v>
      </c>
      <c r="AN33" s="33" t="str">
        <f>IF(X33="0","0",LOOKUP(X33,{0,1,2,3,"3.5",4,5},{"F","D","C","B","A-","A","A+"}))</f>
        <v>F</v>
      </c>
      <c r="AO33" s="33" t="str">
        <f>IF(AB33="0","0",LOOKUP(AB33,{0,1,2,3,"3.5",4,5},{"F","D","C","B","A-","A","A+"}))</f>
        <v>F</v>
      </c>
      <c r="AP33" s="52">
        <f t="shared" si="2"/>
        <v>22</v>
      </c>
    </row>
    <row r="34" spans="1:42" ht="20.100000000000001" customHeight="1" x14ac:dyDescent="0.25">
      <c r="A34" s="74">
        <v>3030</v>
      </c>
      <c r="B34" s="84" t="s">
        <v>633</v>
      </c>
      <c r="C34" s="79">
        <v>27</v>
      </c>
      <c r="D34" s="79">
        <v>18</v>
      </c>
      <c r="E34" s="59">
        <f t="shared" si="3"/>
        <v>45</v>
      </c>
      <c r="F34" s="59">
        <f>IF(E34="0","0",LOOKUP(E34,{0,33,40,50,60,70,80},{0,1,2,3,"3.5",4,5}))</f>
        <v>2</v>
      </c>
      <c r="G34" s="59">
        <v>33</v>
      </c>
      <c r="H34" s="59">
        <f>IF(G34="0","0",LOOKUP(G34,{0,33,40,50,60,70,80},{0,1,2,3,"3.5",4,5}))</f>
        <v>1</v>
      </c>
      <c r="I34" s="79">
        <v>15</v>
      </c>
      <c r="J34" s="79">
        <v>15</v>
      </c>
      <c r="K34" s="59">
        <f t="shared" si="4"/>
        <v>30</v>
      </c>
      <c r="L34" s="59">
        <f>IF(K34="0","0",LOOKUP(K34,{0,25,30,37,45,52,60},{0,1,2,3,"3.5",4,5}))</f>
        <v>2</v>
      </c>
      <c r="M34" s="79">
        <v>21</v>
      </c>
      <c r="N34" s="79">
        <v>11</v>
      </c>
      <c r="O34" s="59">
        <f t="shared" si="5"/>
        <v>32</v>
      </c>
      <c r="P34" s="59">
        <f>IF(O34="0","0",LOOKUP(O34,{0,33,40,50,60,70,80},{0,1,2,3,"3.5",4,5}))</f>
        <v>0</v>
      </c>
      <c r="Q34" s="79">
        <v>19</v>
      </c>
      <c r="R34" s="79">
        <v>8</v>
      </c>
      <c r="S34" s="59">
        <f t="shared" si="6"/>
        <v>0</v>
      </c>
      <c r="T34" s="59">
        <f>IF(S34="0","0",LOOKUP(S34,{0,33,40,50,60,70,80},{0,1,2,3,"3.5",4,5}))</f>
        <v>0</v>
      </c>
      <c r="U34" s="79">
        <v>22</v>
      </c>
      <c r="V34" s="79">
        <v>13</v>
      </c>
      <c r="W34" s="59">
        <f t="shared" si="7"/>
        <v>35</v>
      </c>
      <c r="X34" s="59">
        <f>IF(W34="0","0",LOOKUP(W34,{0,33,40,50,60,70,80},{0,1,2,3,"3.5",4,5}))</f>
        <v>1</v>
      </c>
      <c r="Y34" s="79">
        <v>10</v>
      </c>
      <c r="Z34" s="79">
        <v>14</v>
      </c>
      <c r="AA34" s="59">
        <f t="shared" si="8"/>
        <v>0</v>
      </c>
      <c r="AB34" s="59">
        <f>IF(AA34="0","0",LOOKUP(AA34,{0,33,40,50,60,70,80},{0,1,2,3,"3.5",4,5}))</f>
        <v>0</v>
      </c>
      <c r="AC34" s="49" t="s">
        <v>62</v>
      </c>
      <c r="AD34" s="49">
        <f>IF(ISBLANK(AB34)," ",IF(AB34="0","0",LOOKUP(AB34,{0,1,2,3,"3.5",4,5},{0,0,0,1,"1.5",2,3})))</f>
        <v>0</v>
      </c>
      <c r="AE34" s="77">
        <f t="shared" si="9"/>
        <v>0</v>
      </c>
      <c r="AF34" s="49" t="str">
        <f t="shared" si="10"/>
        <v>F</v>
      </c>
      <c r="AG34" s="58" t="str">
        <f t="shared" si="11"/>
        <v>Fail</v>
      </c>
      <c r="AH34" s="15"/>
      <c r="AI34" s="33" t="str">
        <f>IF(F34="0","0",LOOKUP(F34,{0,1,2,3,"3.5",4,5},{"F","D","C","B","A-","A","A+"}))</f>
        <v>C</v>
      </c>
      <c r="AJ34" s="33" t="str">
        <f>IF(H34="0","0",LOOKUP(H34,{0,1,2,3,"3.5",4,5},{"F","D","C","B","A-","A","A+"}))</f>
        <v>D</v>
      </c>
      <c r="AK34" s="33" t="str">
        <f>IF(L34="0","0",LOOKUP(L34,{0,1,2,3,"3.5",4,5},{"F","D","C","B","A-","A","A+"}))</f>
        <v>C</v>
      </c>
      <c r="AL34" s="33" t="str">
        <f>IF(P34="0","0",LOOKUP(P34,{0,1,2,3,"3.5",4,5},{"F","D","C","B","A-","A","A+"}))</f>
        <v>F</v>
      </c>
      <c r="AM34" s="33" t="str">
        <f>IF(T34="0","0",LOOKUP(T34,{0,1,2,3,"3.5",4,5},{"F","D","C","B","A-","A","A+"}))</f>
        <v>F</v>
      </c>
      <c r="AN34" s="33" t="str">
        <f>IF(X34="0","0",LOOKUP(X34,{0,1,2,3,"3.5",4,5},{"F","D","C","B","A-","A","A+"}))</f>
        <v>D</v>
      </c>
      <c r="AO34" s="33" t="str">
        <f>IF(AB34="0","0",LOOKUP(AB34,{0,1,2,3,"3.5",4,5},{"F","D","C","B","A-","A","A+"}))</f>
        <v>F</v>
      </c>
      <c r="AP34" s="52">
        <f t="shared" si="2"/>
        <v>175</v>
      </c>
    </row>
    <row r="35" spans="1:42" ht="20.100000000000001" customHeight="1" x14ac:dyDescent="0.25">
      <c r="A35" s="74">
        <v>3031</v>
      </c>
      <c r="B35" s="84" t="s">
        <v>634</v>
      </c>
      <c r="C35" s="79">
        <v>33</v>
      </c>
      <c r="D35" s="79">
        <v>18</v>
      </c>
      <c r="E35" s="59">
        <f t="shared" si="3"/>
        <v>51</v>
      </c>
      <c r="F35" s="59">
        <f>IF(E35="0","0",LOOKUP(E35,{0,33,40,50,60,70,80},{0,1,2,3,"3.5",4,5}))</f>
        <v>3</v>
      </c>
      <c r="G35" s="59">
        <v>34</v>
      </c>
      <c r="H35" s="59">
        <f>IF(G35="0","0",LOOKUP(G35,{0,33,40,50,60,70,80},{0,1,2,3,"3.5",4,5}))</f>
        <v>1</v>
      </c>
      <c r="I35" s="79">
        <v>21</v>
      </c>
      <c r="J35" s="79">
        <v>15</v>
      </c>
      <c r="K35" s="59">
        <f t="shared" si="4"/>
        <v>36</v>
      </c>
      <c r="L35" s="59">
        <f>IF(K35="0","0",LOOKUP(K35,{0,25,30,37,45,52,60},{0,1,2,3,"3.5",4,5}))</f>
        <v>2</v>
      </c>
      <c r="M35" s="79">
        <v>23</v>
      </c>
      <c r="N35" s="79">
        <v>20</v>
      </c>
      <c r="O35" s="59">
        <f t="shared" si="5"/>
        <v>43</v>
      </c>
      <c r="P35" s="59">
        <f>IF(O35="0","0",LOOKUP(O35,{0,33,40,50,60,70,80},{0,1,2,3,"3.5",4,5}))</f>
        <v>2</v>
      </c>
      <c r="Q35" s="79">
        <v>36</v>
      </c>
      <c r="R35" s="79">
        <v>12</v>
      </c>
      <c r="S35" s="59">
        <f t="shared" si="6"/>
        <v>48</v>
      </c>
      <c r="T35" s="59">
        <f>IF(S35="0","0",LOOKUP(S35,{0,33,40,50,60,70,80},{0,1,2,3,"3.5",4,5}))</f>
        <v>2</v>
      </c>
      <c r="U35" s="79">
        <v>22</v>
      </c>
      <c r="V35" s="79">
        <v>13</v>
      </c>
      <c r="W35" s="59">
        <f t="shared" si="7"/>
        <v>35</v>
      </c>
      <c r="X35" s="59">
        <f>IF(W35="0","0",LOOKUP(W35,{0,33,40,50,60,70,80},{0,1,2,3,"3.5",4,5}))</f>
        <v>1</v>
      </c>
      <c r="Y35" s="79">
        <v>14</v>
      </c>
      <c r="Z35" s="79">
        <v>13</v>
      </c>
      <c r="AA35" s="59">
        <f t="shared" si="8"/>
        <v>0</v>
      </c>
      <c r="AB35" s="59">
        <f>IF(AA35="0","0",LOOKUP(AA35,{0,33,40,50,60,70,80},{0,1,2,3,"3.5",4,5}))</f>
        <v>0</v>
      </c>
      <c r="AC35" s="49" t="s">
        <v>62</v>
      </c>
      <c r="AD35" s="49">
        <f>IF(ISBLANK(AB35)," ",IF(AB35="0","0",LOOKUP(AB35,{0,1,2,3,"3.5",4,5},{0,0,0,1,"1.5",2,3})))</f>
        <v>0</v>
      </c>
      <c r="AE35" s="77">
        <f t="shared" si="9"/>
        <v>1.8333333333333333</v>
      </c>
      <c r="AF35" s="49" t="str">
        <f t="shared" si="10"/>
        <v>D</v>
      </c>
      <c r="AG35" s="58" t="str">
        <f t="shared" si="11"/>
        <v>Not So Good Result</v>
      </c>
      <c r="AH35" s="15"/>
      <c r="AI35" s="33" t="str">
        <f>IF(F35="0","0",LOOKUP(F35,{0,1,2,3,"3.5",4,5},{"F","D","C","B","A-","A","A+"}))</f>
        <v>B</v>
      </c>
      <c r="AJ35" s="33" t="str">
        <f>IF(H35="0","0",LOOKUP(H35,{0,1,2,3,"3.5",4,5},{"F","D","C","B","A-","A","A+"}))</f>
        <v>D</v>
      </c>
      <c r="AK35" s="33" t="str">
        <f>IF(L35="0","0",LOOKUP(L35,{0,1,2,3,"3.5",4,5},{"F","D","C","B","A-","A","A+"}))</f>
        <v>C</v>
      </c>
      <c r="AL35" s="33" t="str">
        <f>IF(P35="0","0",LOOKUP(P35,{0,1,2,3,"3.5",4,5},{"F","D","C","B","A-","A","A+"}))</f>
        <v>C</v>
      </c>
      <c r="AM35" s="33" t="str">
        <f>IF(T35="0","0",LOOKUP(T35,{0,1,2,3,"3.5",4,5},{"F","D","C","B","A-","A","A+"}))</f>
        <v>C</v>
      </c>
      <c r="AN35" s="33" t="str">
        <f>IF(X35="0","0",LOOKUP(X35,{0,1,2,3,"3.5",4,5},{"F","D","C","B","A-","A","A+"}))</f>
        <v>D</v>
      </c>
      <c r="AO35" s="33" t="str">
        <f>IF(AB35="0","0",LOOKUP(AB35,{0,1,2,3,"3.5",4,5},{"F","D","C","B","A-","A","A+"}))</f>
        <v>F</v>
      </c>
      <c r="AP35" s="52">
        <f t="shared" si="2"/>
        <v>247</v>
      </c>
    </row>
    <row r="36" spans="1:42" ht="20.100000000000001" customHeight="1" x14ac:dyDescent="0.25">
      <c r="A36" s="74">
        <v>3032</v>
      </c>
      <c r="B36" s="84" t="s">
        <v>635</v>
      </c>
      <c r="C36" s="79">
        <v>0</v>
      </c>
      <c r="D36" s="79">
        <v>0</v>
      </c>
      <c r="E36" s="59">
        <f t="shared" si="3"/>
        <v>0</v>
      </c>
      <c r="F36" s="59">
        <f>IF(E36="0","0",LOOKUP(E36,{0,33,40,50,60,70,80},{0,1,2,3,"3.5",4,5}))</f>
        <v>0</v>
      </c>
      <c r="G36" s="59">
        <v>0</v>
      </c>
      <c r="H36" s="59">
        <f>IF(G36="0","0",LOOKUP(G36,{0,33,40,50,60,70,80},{0,1,2,3,"3.5",4,5}))</f>
        <v>0</v>
      </c>
      <c r="I36" s="79">
        <v>0</v>
      </c>
      <c r="J36" s="79">
        <v>0</v>
      </c>
      <c r="K36" s="59">
        <f t="shared" si="4"/>
        <v>0</v>
      </c>
      <c r="L36" s="59">
        <f>IF(K36="0","0",LOOKUP(K36,{0,25,30,37,45,52,60},{0,1,2,3,"3.5",4,5}))</f>
        <v>0</v>
      </c>
      <c r="M36" s="79">
        <v>0</v>
      </c>
      <c r="N36" s="79">
        <v>0</v>
      </c>
      <c r="O36" s="59">
        <f t="shared" si="5"/>
        <v>0</v>
      </c>
      <c r="P36" s="59">
        <f>IF(O36="0","0",LOOKUP(O36,{0,33,40,50,60,70,80},{0,1,2,3,"3.5",4,5}))</f>
        <v>0</v>
      </c>
      <c r="Q36" s="79">
        <v>0</v>
      </c>
      <c r="R36" s="79">
        <v>0</v>
      </c>
      <c r="S36" s="59">
        <f t="shared" si="6"/>
        <v>0</v>
      </c>
      <c r="T36" s="59">
        <f>IF(S36="0","0",LOOKUP(S36,{0,33,40,50,60,70,80},{0,1,2,3,"3.5",4,5}))</f>
        <v>0</v>
      </c>
      <c r="U36" s="79">
        <v>0</v>
      </c>
      <c r="V36" s="79">
        <v>0</v>
      </c>
      <c r="W36" s="59">
        <f t="shared" si="7"/>
        <v>0</v>
      </c>
      <c r="X36" s="59">
        <f>IF(W36="0","0",LOOKUP(W36,{0,33,40,50,60,70,80},{0,1,2,3,"3.5",4,5}))</f>
        <v>0</v>
      </c>
      <c r="Y36" s="79">
        <v>0</v>
      </c>
      <c r="Z36" s="79">
        <v>0</v>
      </c>
      <c r="AA36" s="59">
        <f t="shared" si="8"/>
        <v>0</v>
      </c>
      <c r="AB36" s="59">
        <f>IF(AA36="0","0",LOOKUP(AA36,{0,33,40,50,60,70,80},{0,1,2,3,"3.5",4,5}))</f>
        <v>0</v>
      </c>
      <c r="AC36" s="49" t="s">
        <v>62</v>
      </c>
      <c r="AD36" s="49">
        <f>IF(ISBLANK(AB36)," ",IF(AB36="0","0",LOOKUP(AB36,{0,1,2,3,"3.5",4,5},{0,0,0,1,"1.5",2,3})))</f>
        <v>0</v>
      </c>
      <c r="AE36" s="77">
        <f t="shared" si="9"/>
        <v>0</v>
      </c>
      <c r="AF36" s="49" t="str">
        <f t="shared" si="10"/>
        <v>F</v>
      </c>
      <c r="AG36" s="58" t="str">
        <f t="shared" si="11"/>
        <v>Fail</v>
      </c>
      <c r="AH36" s="15"/>
      <c r="AI36" s="33" t="str">
        <f>IF(F36="0","0",LOOKUP(F36,{0,1,2,3,"3.5",4,5},{"F","D","C","B","A-","A","A+"}))</f>
        <v>F</v>
      </c>
      <c r="AJ36" s="33" t="str">
        <f>IF(H36="0","0",LOOKUP(H36,{0,1,2,3,"3.5",4,5},{"F","D","C","B","A-","A","A+"}))</f>
        <v>F</v>
      </c>
      <c r="AK36" s="33" t="str">
        <f>IF(L36="0","0",LOOKUP(L36,{0,1,2,3,"3.5",4,5},{"F","D","C","B","A-","A","A+"}))</f>
        <v>F</v>
      </c>
      <c r="AL36" s="33" t="str">
        <f>IF(P36="0","0",LOOKUP(P36,{0,1,2,3,"3.5",4,5},{"F","D","C","B","A-","A","A+"}))</f>
        <v>F</v>
      </c>
      <c r="AM36" s="33" t="str">
        <f>IF(T36="0","0",LOOKUP(T36,{0,1,2,3,"3.5",4,5},{"F","D","C","B","A-","A","A+"}))</f>
        <v>F</v>
      </c>
      <c r="AN36" s="33" t="str">
        <f>IF(X36="0","0",LOOKUP(X36,{0,1,2,3,"3.5",4,5},{"F","D","C","B","A-","A","A+"}))</f>
        <v>F</v>
      </c>
      <c r="AO36" s="33" t="str">
        <f>IF(AB36="0","0",LOOKUP(AB36,{0,1,2,3,"3.5",4,5},{"F","D","C","B","A-","A","A+"}))</f>
        <v>F</v>
      </c>
      <c r="AP36" s="52">
        <f t="shared" si="2"/>
        <v>0</v>
      </c>
    </row>
    <row r="37" spans="1:42" ht="20.100000000000001" customHeight="1" x14ac:dyDescent="0.25">
      <c r="A37" s="74">
        <v>3033</v>
      </c>
      <c r="B37" s="84" t="s">
        <v>636</v>
      </c>
      <c r="C37" s="79">
        <v>22</v>
      </c>
      <c r="D37" s="79">
        <v>19</v>
      </c>
      <c r="E37" s="59">
        <f t="shared" si="3"/>
        <v>41</v>
      </c>
      <c r="F37" s="59">
        <f>IF(E37="0","0",LOOKUP(E37,{0,33,40,50,60,70,80},{0,1,2,3,"3.5",4,5}))</f>
        <v>2</v>
      </c>
      <c r="G37" s="59">
        <v>25</v>
      </c>
      <c r="H37" s="59">
        <f>IF(G37="0","0",LOOKUP(G37,{0,33,40,50,60,70,80},{0,1,2,3,"3.5",4,5}))</f>
        <v>0</v>
      </c>
      <c r="I37" s="79">
        <v>17</v>
      </c>
      <c r="J37" s="79">
        <v>15</v>
      </c>
      <c r="K37" s="59">
        <f t="shared" si="4"/>
        <v>32</v>
      </c>
      <c r="L37" s="59">
        <f>IF(K37="0","0",LOOKUP(K37,{0,25,30,37,45,52,60},{0,1,2,3,"3.5",4,5}))</f>
        <v>2</v>
      </c>
      <c r="M37" s="79">
        <v>0</v>
      </c>
      <c r="N37" s="79">
        <v>0</v>
      </c>
      <c r="O37" s="59">
        <f t="shared" si="5"/>
        <v>0</v>
      </c>
      <c r="P37" s="59">
        <f>IF(O37="0","0",LOOKUP(O37,{0,33,40,50,60,70,80},{0,1,2,3,"3.5",4,5}))</f>
        <v>0</v>
      </c>
      <c r="Q37" s="79">
        <v>0</v>
      </c>
      <c r="R37" s="79">
        <v>0</v>
      </c>
      <c r="S37" s="59">
        <f t="shared" si="6"/>
        <v>0</v>
      </c>
      <c r="T37" s="59">
        <f>IF(S37="0","0",LOOKUP(S37,{0,33,40,50,60,70,80},{0,1,2,3,"3.5",4,5}))</f>
        <v>0</v>
      </c>
      <c r="U37" s="79">
        <v>0</v>
      </c>
      <c r="V37" s="79">
        <v>0</v>
      </c>
      <c r="W37" s="59">
        <f t="shared" si="7"/>
        <v>0</v>
      </c>
      <c r="X37" s="59">
        <f>IF(W37="0","0",LOOKUP(W37,{0,33,40,50,60,70,80},{0,1,2,3,"3.5",4,5}))</f>
        <v>0</v>
      </c>
      <c r="Y37" s="79">
        <v>8</v>
      </c>
      <c r="Z37" s="79">
        <v>15</v>
      </c>
      <c r="AA37" s="59">
        <f t="shared" si="8"/>
        <v>0</v>
      </c>
      <c r="AB37" s="59">
        <f>IF(AA37="0","0",LOOKUP(AA37,{0,33,40,50,60,70,80},{0,1,2,3,"3.5",4,5}))</f>
        <v>0</v>
      </c>
      <c r="AC37" s="49" t="s">
        <v>62</v>
      </c>
      <c r="AD37" s="49">
        <f>IF(ISBLANK(AB37)," ",IF(AB37="0","0",LOOKUP(AB37,{0,1,2,3,"3.5",4,5},{0,0,0,1,"1.5",2,3})))</f>
        <v>0</v>
      </c>
      <c r="AE37" s="77">
        <f t="shared" si="9"/>
        <v>0</v>
      </c>
      <c r="AF37" s="49" t="str">
        <f t="shared" si="10"/>
        <v>F</v>
      </c>
      <c r="AG37" s="58" t="str">
        <f t="shared" si="11"/>
        <v>Fail</v>
      </c>
      <c r="AH37" s="15"/>
      <c r="AI37" s="33" t="str">
        <f>IF(F37="0","0",LOOKUP(F37,{0,1,2,3,"3.5",4,5},{"F","D","C","B","A-","A","A+"}))</f>
        <v>C</v>
      </c>
      <c r="AJ37" s="33" t="str">
        <f>IF(H37="0","0",LOOKUP(H37,{0,1,2,3,"3.5",4,5},{"F","D","C","B","A-","A","A+"}))</f>
        <v>F</v>
      </c>
      <c r="AK37" s="33" t="str">
        <f>IF(L37="0","0",LOOKUP(L37,{0,1,2,3,"3.5",4,5},{"F","D","C","B","A-","A","A+"}))</f>
        <v>C</v>
      </c>
      <c r="AL37" s="33" t="str">
        <f>IF(P37="0","0",LOOKUP(P37,{0,1,2,3,"3.5",4,5},{"F","D","C","B","A-","A","A+"}))</f>
        <v>F</v>
      </c>
      <c r="AM37" s="33" t="str">
        <f>IF(T37="0","0",LOOKUP(T37,{0,1,2,3,"3.5",4,5},{"F","D","C","B","A-","A","A+"}))</f>
        <v>F</v>
      </c>
      <c r="AN37" s="33" t="str">
        <f>IF(X37="0","0",LOOKUP(X37,{0,1,2,3,"3.5",4,5},{"F","D","C","B","A-","A","A+"}))</f>
        <v>F</v>
      </c>
      <c r="AO37" s="33" t="str">
        <f>IF(AB37="0","0",LOOKUP(AB37,{0,1,2,3,"3.5",4,5},{"F","D","C","B","A-","A","A+"}))</f>
        <v>F</v>
      </c>
      <c r="AP37" s="52">
        <f t="shared" si="2"/>
        <v>98</v>
      </c>
    </row>
    <row r="38" spans="1:42" ht="20.100000000000001" customHeight="1" x14ac:dyDescent="0.25">
      <c r="A38" s="74">
        <v>3034</v>
      </c>
      <c r="B38" s="84" t="s">
        <v>637</v>
      </c>
      <c r="C38" s="79">
        <v>17</v>
      </c>
      <c r="D38" s="79">
        <v>24</v>
      </c>
      <c r="E38" s="59">
        <f t="shared" si="3"/>
        <v>0</v>
      </c>
      <c r="F38" s="59">
        <f>IF(E38="0","0",LOOKUP(E38,{0,33,40,50,60,70,80},{0,1,2,3,"3.5",4,5}))</f>
        <v>0</v>
      </c>
      <c r="G38" s="59">
        <v>33</v>
      </c>
      <c r="H38" s="59">
        <f>IF(G38="0","0",LOOKUP(G38,{0,33,40,50,60,70,80},{0,1,2,3,"3.5",4,5}))</f>
        <v>1</v>
      </c>
      <c r="I38" s="79">
        <v>13</v>
      </c>
      <c r="J38" s="79">
        <v>17</v>
      </c>
      <c r="K38" s="59">
        <f t="shared" si="4"/>
        <v>30</v>
      </c>
      <c r="L38" s="59">
        <f>IF(K38="0","0",LOOKUP(K38,{0,25,30,37,45,52,60},{0,1,2,3,"3.5",4,5}))</f>
        <v>2</v>
      </c>
      <c r="M38" s="79">
        <v>5</v>
      </c>
      <c r="N38" s="79">
        <v>20</v>
      </c>
      <c r="O38" s="59">
        <f t="shared" si="5"/>
        <v>0</v>
      </c>
      <c r="P38" s="59">
        <f>IF(O38="0","0",LOOKUP(O38,{0,33,40,50,60,70,80},{0,1,2,3,"3.5",4,5}))</f>
        <v>0</v>
      </c>
      <c r="Q38" s="79">
        <v>4</v>
      </c>
      <c r="R38" s="79">
        <v>19</v>
      </c>
      <c r="S38" s="59">
        <f t="shared" si="6"/>
        <v>0</v>
      </c>
      <c r="T38" s="59">
        <f>IF(S38="0","0",LOOKUP(S38,{0,33,40,50,60,70,80},{0,1,2,3,"3.5",4,5}))</f>
        <v>0</v>
      </c>
      <c r="U38" s="79">
        <v>7</v>
      </c>
      <c r="V38" s="79">
        <v>17</v>
      </c>
      <c r="W38" s="59">
        <f t="shared" si="7"/>
        <v>0</v>
      </c>
      <c r="X38" s="59">
        <f>IF(W38="0","0",LOOKUP(W38,{0,33,40,50,60,70,80},{0,1,2,3,"3.5",4,5}))</f>
        <v>0</v>
      </c>
      <c r="Y38" s="79">
        <v>6</v>
      </c>
      <c r="Z38" s="79">
        <v>22</v>
      </c>
      <c r="AA38" s="59">
        <f t="shared" si="8"/>
        <v>0</v>
      </c>
      <c r="AB38" s="59">
        <f>IF(AA38="0","0",LOOKUP(AA38,{0,33,40,50,60,70,80},{0,1,2,3,"3.5",4,5}))</f>
        <v>0</v>
      </c>
      <c r="AC38" s="49" t="s">
        <v>62</v>
      </c>
      <c r="AD38" s="49">
        <f>IF(ISBLANK(AB38)," ",IF(AB38="0","0",LOOKUP(AB38,{0,1,2,3,"3.5",4,5},{0,0,0,1,"1.5",2,3})))</f>
        <v>0</v>
      </c>
      <c r="AE38" s="77">
        <f t="shared" si="9"/>
        <v>0</v>
      </c>
      <c r="AF38" s="49" t="str">
        <f t="shared" si="10"/>
        <v>F</v>
      </c>
      <c r="AG38" s="58" t="str">
        <f t="shared" si="11"/>
        <v>Fail</v>
      </c>
      <c r="AH38" s="15"/>
      <c r="AI38" s="33" t="str">
        <f>IF(F38="0","0",LOOKUP(F38,{0,1,2,3,"3.5",4,5},{"F","D","C","B","A-","A","A+"}))</f>
        <v>F</v>
      </c>
      <c r="AJ38" s="33" t="str">
        <f>IF(H38="0","0",LOOKUP(H38,{0,1,2,3,"3.5",4,5},{"F","D","C","B","A-","A","A+"}))</f>
        <v>D</v>
      </c>
      <c r="AK38" s="33" t="str">
        <f>IF(L38="0","0",LOOKUP(L38,{0,1,2,3,"3.5",4,5},{"F","D","C","B","A-","A","A+"}))</f>
        <v>C</v>
      </c>
      <c r="AL38" s="33" t="str">
        <f>IF(P38="0","0",LOOKUP(P38,{0,1,2,3,"3.5",4,5},{"F","D","C","B","A-","A","A+"}))</f>
        <v>F</v>
      </c>
      <c r="AM38" s="33" t="str">
        <f>IF(T38="0","0",LOOKUP(T38,{0,1,2,3,"3.5",4,5},{"F","D","C","B","A-","A","A+"}))</f>
        <v>F</v>
      </c>
      <c r="AN38" s="33" t="str">
        <f>IF(X38="0","0",LOOKUP(X38,{0,1,2,3,"3.5",4,5},{"F","D","C","B","A-","A","A+"}))</f>
        <v>F</v>
      </c>
      <c r="AO38" s="33" t="str">
        <f>IF(AB38="0","0",LOOKUP(AB38,{0,1,2,3,"3.5",4,5},{"F","D","C","B","A-","A","A+"}))</f>
        <v>F</v>
      </c>
      <c r="AP38" s="52">
        <f t="shared" si="2"/>
        <v>63</v>
      </c>
    </row>
    <row r="39" spans="1:42" ht="20.100000000000001" customHeight="1" x14ac:dyDescent="0.25">
      <c r="A39" s="74">
        <v>3035</v>
      </c>
      <c r="B39" s="84" t="s">
        <v>638</v>
      </c>
      <c r="C39" s="79">
        <v>23</v>
      </c>
      <c r="D39" s="79">
        <v>17</v>
      </c>
      <c r="E39" s="59">
        <f t="shared" si="3"/>
        <v>40</v>
      </c>
      <c r="F39" s="59">
        <f>IF(E39="0","0",LOOKUP(E39,{0,33,40,50,60,70,80},{0,1,2,3,"3.5",4,5}))</f>
        <v>2</v>
      </c>
      <c r="G39" s="59">
        <v>28</v>
      </c>
      <c r="H39" s="59">
        <f>IF(G39="0","0",LOOKUP(G39,{0,33,40,50,60,70,80},{0,1,2,3,"3.5",4,5}))</f>
        <v>0</v>
      </c>
      <c r="I39" s="79">
        <v>17</v>
      </c>
      <c r="J39" s="79">
        <v>14</v>
      </c>
      <c r="K39" s="59">
        <f t="shared" si="4"/>
        <v>31</v>
      </c>
      <c r="L39" s="59">
        <f>IF(K39="0","0",LOOKUP(K39,{0,25,30,37,45,52,60},{0,1,2,3,"3.5",4,5}))</f>
        <v>2</v>
      </c>
      <c r="M39" s="79">
        <v>5</v>
      </c>
      <c r="N39" s="79">
        <v>14</v>
      </c>
      <c r="O39" s="59">
        <f t="shared" si="5"/>
        <v>0</v>
      </c>
      <c r="P39" s="59">
        <f>IF(O39="0","0",LOOKUP(O39,{0,33,40,50,60,70,80},{0,1,2,3,"3.5",4,5}))</f>
        <v>0</v>
      </c>
      <c r="Q39" s="79">
        <v>5</v>
      </c>
      <c r="R39" s="79">
        <v>13</v>
      </c>
      <c r="S39" s="59">
        <f t="shared" si="6"/>
        <v>0</v>
      </c>
      <c r="T39" s="59">
        <f>IF(S39="0","0",LOOKUP(S39,{0,33,40,50,60,70,80},{0,1,2,3,"3.5",4,5}))</f>
        <v>0</v>
      </c>
      <c r="U39" s="79">
        <v>11</v>
      </c>
      <c r="V39" s="79">
        <v>16</v>
      </c>
      <c r="W39" s="59">
        <f t="shared" si="7"/>
        <v>0</v>
      </c>
      <c r="X39" s="59">
        <f>IF(W39="0","0",LOOKUP(W39,{0,33,40,50,60,70,80},{0,1,2,3,"3.5",4,5}))</f>
        <v>0</v>
      </c>
      <c r="Y39" s="79">
        <v>7</v>
      </c>
      <c r="Z39" s="79">
        <v>13</v>
      </c>
      <c r="AA39" s="59">
        <f t="shared" si="8"/>
        <v>0</v>
      </c>
      <c r="AB39" s="59">
        <f>IF(AA39="0","0",LOOKUP(AA39,{0,33,40,50,60,70,80},{0,1,2,3,"3.5",4,5}))</f>
        <v>0</v>
      </c>
      <c r="AC39" s="49" t="s">
        <v>62</v>
      </c>
      <c r="AD39" s="49">
        <f>IF(ISBLANK(AB39)," ",IF(AB39="0","0",LOOKUP(AB39,{0,1,2,3,"3.5",4,5},{0,0,0,1,"1.5",2,3})))</f>
        <v>0</v>
      </c>
      <c r="AE39" s="77">
        <f t="shared" si="9"/>
        <v>0</v>
      </c>
      <c r="AF39" s="49" t="str">
        <f t="shared" si="10"/>
        <v>F</v>
      </c>
      <c r="AG39" s="58" t="str">
        <f t="shared" si="11"/>
        <v>Fail</v>
      </c>
      <c r="AH39" s="15"/>
      <c r="AI39" s="33" t="str">
        <f>IF(F39="0","0",LOOKUP(F39,{0,1,2,3,"3.5",4,5},{"F","D","C","B","A-","A","A+"}))</f>
        <v>C</v>
      </c>
      <c r="AJ39" s="33" t="str">
        <f>IF(H39="0","0",LOOKUP(H39,{0,1,2,3,"3.5",4,5},{"F","D","C","B","A-","A","A+"}))</f>
        <v>F</v>
      </c>
      <c r="AK39" s="33" t="str">
        <f>IF(L39="0","0",LOOKUP(L39,{0,1,2,3,"3.5",4,5},{"F","D","C","B","A-","A","A+"}))</f>
        <v>C</v>
      </c>
      <c r="AL39" s="33" t="str">
        <f>IF(P39="0","0",LOOKUP(P39,{0,1,2,3,"3.5",4,5},{"F","D","C","B","A-","A","A+"}))</f>
        <v>F</v>
      </c>
      <c r="AM39" s="33" t="str">
        <f>IF(T39="0","0",LOOKUP(T39,{0,1,2,3,"3.5",4,5},{"F","D","C","B","A-","A","A+"}))</f>
        <v>F</v>
      </c>
      <c r="AN39" s="33" t="str">
        <f>IF(X39="0","0",LOOKUP(X39,{0,1,2,3,"3.5",4,5},{"F","D","C","B","A-","A","A+"}))</f>
        <v>F</v>
      </c>
      <c r="AO39" s="33" t="str">
        <f>IF(AB39="0","0",LOOKUP(AB39,{0,1,2,3,"3.5",4,5},{"F","D","C","B","A-","A","A+"}))</f>
        <v>F</v>
      </c>
      <c r="AP39" s="52">
        <f t="shared" si="2"/>
        <v>99</v>
      </c>
    </row>
    <row r="40" spans="1:42" ht="20.100000000000001" customHeight="1" x14ac:dyDescent="0.25">
      <c r="A40" s="74">
        <v>3036</v>
      </c>
      <c r="B40" s="84" t="s">
        <v>639</v>
      </c>
      <c r="C40" s="79">
        <v>0</v>
      </c>
      <c r="D40" s="79">
        <v>0</v>
      </c>
      <c r="E40" s="59">
        <f t="shared" si="3"/>
        <v>0</v>
      </c>
      <c r="F40" s="59">
        <f>IF(E40="0","0",LOOKUP(E40,{0,33,40,50,60,70,80},{0,1,2,3,"3.5",4,5}))</f>
        <v>0</v>
      </c>
      <c r="G40" s="59">
        <v>26</v>
      </c>
      <c r="H40" s="59">
        <f>IF(G40="0","0",LOOKUP(G40,{0,33,40,50,60,70,80},{0,1,2,3,"3.5",4,5}))</f>
        <v>0</v>
      </c>
      <c r="I40" s="79">
        <v>20</v>
      </c>
      <c r="J40" s="79">
        <v>10</v>
      </c>
      <c r="K40" s="59">
        <f t="shared" si="4"/>
        <v>30</v>
      </c>
      <c r="L40" s="59">
        <f>IF(K40="0","0",LOOKUP(K40,{0,25,30,37,45,52,60},{0,1,2,3,"3.5",4,5}))</f>
        <v>2</v>
      </c>
      <c r="M40" s="79">
        <v>0</v>
      </c>
      <c r="N40" s="79">
        <v>0</v>
      </c>
      <c r="O40" s="59">
        <f t="shared" si="5"/>
        <v>0</v>
      </c>
      <c r="P40" s="59">
        <f>IF(O40="0","0",LOOKUP(O40,{0,33,40,50,60,70,80},{0,1,2,3,"3.5",4,5}))</f>
        <v>0</v>
      </c>
      <c r="Q40" s="79">
        <v>0</v>
      </c>
      <c r="R40" s="79">
        <v>0</v>
      </c>
      <c r="S40" s="59">
        <f t="shared" si="6"/>
        <v>0</v>
      </c>
      <c r="T40" s="59">
        <f>IF(S40="0","0",LOOKUP(S40,{0,33,40,50,60,70,80},{0,1,2,3,"3.5",4,5}))</f>
        <v>0</v>
      </c>
      <c r="U40" s="79">
        <v>0</v>
      </c>
      <c r="V40" s="79">
        <v>0</v>
      </c>
      <c r="W40" s="59">
        <f t="shared" si="7"/>
        <v>0</v>
      </c>
      <c r="X40" s="59">
        <f>IF(W40="0","0",LOOKUP(W40,{0,33,40,50,60,70,80},{0,1,2,3,"3.5",4,5}))</f>
        <v>0</v>
      </c>
      <c r="Y40" s="79">
        <v>9</v>
      </c>
      <c r="Z40" s="79">
        <v>9</v>
      </c>
      <c r="AA40" s="59">
        <f t="shared" si="8"/>
        <v>0</v>
      </c>
      <c r="AB40" s="59">
        <f>IF(AA40="0","0",LOOKUP(AA40,{0,33,40,50,60,70,80},{0,1,2,3,"3.5",4,5}))</f>
        <v>0</v>
      </c>
      <c r="AC40" s="49" t="s">
        <v>62</v>
      </c>
      <c r="AD40" s="49">
        <f>IF(ISBLANK(AB40)," ",IF(AB40="0","0",LOOKUP(AB40,{0,1,2,3,"3.5",4,5},{0,0,0,1,"1.5",2,3})))</f>
        <v>0</v>
      </c>
      <c r="AE40" s="77">
        <f t="shared" si="9"/>
        <v>0</v>
      </c>
      <c r="AF40" s="49" t="str">
        <f t="shared" si="10"/>
        <v>F</v>
      </c>
      <c r="AG40" s="58" t="str">
        <f t="shared" si="11"/>
        <v>Fail</v>
      </c>
      <c r="AH40" s="15"/>
      <c r="AI40" s="33" t="str">
        <f>IF(F40="0","0",LOOKUP(F40,{0,1,2,3,"3.5",4,5},{"F","D","C","B","A-","A","A+"}))</f>
        <v>F</v>
      </c>
      <c r="AJ40" s="33" t="str">
        <f>IF(H40="0","0",LOOKUP(H40,{0,1,2,3,"3.5",4,5},{"F","D","C","B","A-","A","A+"}))</f>
        <v>F</v>
      </c>
      <c r="AK40" s="33" t="str">
        <f>IF(L40="0","0",LOOKUP(L40,{0,1,2,3,"3.5",4,5},{"F","D","C","B","A-","A","A+"}))</f>
        <v>C</v>
      </c>
      <c r="AL40" s="33" t="str">
        <f>IF(P40="0","0",LOOKUP(P40,{0,1,2,3,"3.5",4,5},{"F","D","C","B","A-","A","A+"}))</f>
        <v>F</v>
      </c>
      <c r="AM40" s="33" t="str">
        <f>IF(T40="0","0",LOOKUP(T40,{0,1,2,3,"3.5",4,5},{"F","D","C","B","A-","A","A+"}))</f>
        <v>F</v>
      </c>
      <c r="AN40" s="33" t="str">
        <f>IF(X40="0","0",LOOKUP(X40,{0,1,2,3,"3.5",4,5},{"F","D","C","B","A-","A","A+"}))</f>
        <v>F</v>
      </c>
      <c r="AO40" s="33" t="str">
        <f>IF(AB40="0","0",LOOKUP(AB40,{0,1,2,3,"3.5",4,5},{"F","D","C","B","A-","A","A+"}))</f>
        <v>F</v>
      </c>
      <c r="AP40" s="52">
        <f t="shared" si="2"/>
        <v>56</v>
      </c>
    </row>
    <row r="41" spans="1:42" ht="20.100000000000001" customHeight="1" x14ac:dyDescent="0.25">
      <c r="A41" s="74">
        <v>3037</v>
      </c>
      <c r="B41" s="84" t="s">
        <v>640</v>
      </c>
      <c r="C41" s="79">
        <v>37</v>
      </c>
      <c r="D41" s="79">
        <v>19</v>
      </c>
      <c r="E41" s="59">
        <f t="shared" si="3"/>
        <v>56</v>
      </c>
      <c r="F41" s="59">
        <f>IF(E41="0","0",LOOKUP(E41,{0,33,40,50,60,70,80},{0,1,2,3,"3.5",4,5}))</f>
        <v>3</v>
      </c>
      <c r="G41" s="59">
        <v>54</v>
      </c>
      <c r="H41" s="59">
        <f>IF(G41="0","0",LOOKUP(G41,{0,33,40,50,60,70,80},{0,1,2,3,"3.5",4,5}))</f>
        <v>3</v>
      </c>
      <c r="I41" s="79">
        <v>28</v>
      </c>
      <c r="J41" s="79">
        <v>15</v>
      </c>
      <c r="K41" s="59">
        <f t="shared" si="4"/>
        <v>43</v>
      </c>
      <c r="L41" s="59">
        <f>IF(K41="0","0",LOOKUP(K41,{0,25,30,37,45,52,60},{0,1,2,3,"3.5",4,5}))</f>
        <v>3</v>
      </c>
      <c r="M41" s="79">
        <v>7</v>
      </c>
      <c r="N41" s="79">
        <v>13</v>
      </c>
      <c r="O41" s="59">
        <f t="shared" si="5"/>
        <v>0</v>
      </c>
      <c r="P41" s="59">
        <f>IF(O41="0","0",LOOKUP(O41,{0,33,40,50,60,70,80},{0,1,2,3,"3.5",4,5}))</f>
        <v>0</v>
      </c>
      <c r="Q41" s="79">
        <v>20</v>
      </c>
      <c r="R41" s="79">
        <v>7</v>
      </c>
      <c r="S41" s="59">
        <f t="shared" si="6"/>
        <v>0</v>
      </c>
      <c r="T41" s="59">
        <f>IF(S41="0","0",LOOKUP(S41,{0,33,40,50,60,70,80},{0,1,2,3,"3.5",4,5}))</f>
        <v>0</v>
      </c>
      <c r="U41" s="79">
        <v>20</v>
      </c>
      <c r="V41" s="79">
        <v>20</v>
      </c>
      <c r="W41" s="59">
        <f t="shared" si="7"/>
        <v>40</v>
      </c>
      <c r="X41" s="59">
        <f>IF(W41="0","0",LOOKUP(W41,{0,33,40,50,60,70,80},{0,1,2,3,"3.5",4,5}))</f>
        <v>2</v>
      </c>
      <c r="Y41" s="79">
        <v>6</v>
      </c>
      <c r="Z41" s="79">
        <v>22</v>
      </c>
      <c r="AA41" s="59">
        <f t="shared" si="8"/>
        <v>0</v>
      </c>
      <c r="AB41" s="59">
        <f>IF(AA41="0","0",LOOKUP(AA41,{0,33,40,50,60,70,80},{0,1,2,3,"3.5",4,5}))</f>
        <v>0</v>
      </c>
      <c r="AC41" s="49" t="s">
        <v>62</v>
      </c>
      <c r="AD41" s="49">
        <f>IF(ISBLANK(AB41)," ",IF(AB41="0","0",LOOKUP(AB41,{0,1,2,3,"3.5",4,5},{0,0,0,1,"1.5",2,3})))</f>
        <v>0</v>
      </c>
      <c r="AE41" s="77">
        <f t="shared" si="9"/>
        <v>0</v>
      </c>
      <c r="AF41" s="49" t="str">
        <f t="shared" si="10"/>
        <v>F</v>
      </c>
      <c r="AG41" s="58" t="str">
        <f t="shared" si="11"/>
        <v>Fail</v>
      </c>
      <c r="AH41" s="15"/>
      <c r="AI41" s="33" t="str">
        <f>IF(F41="0","0",LOOKUP(F41,{0,1,2,3,"3.5",4,5},{"F","D","C","B","A-","A","A+"}))</f>
        <v>B</v>
      </c>
      <c r="AJ41" s="33" t="str">
        <f>IF(H41="0","0",LOOKUP(H41,{0,1,2,3,"3.5",4,5},{"F","D","C","B","A-","A","A+"}))</f>
        <v>B</v>
      </c>
      <c r="AK41" s="33" t="str">
        <f>IF(L41="0","0",LOOKUP(L41,{0,1,2,3,"3.5",4,5},{"F","D","C","B","A-","A","A+"}))</f>
        <v>B</v>
      </c>
      <c r="AL41" s="33" t="str">
        <f>IF(P41="0","0",LOOKUP(P41,{0,1,2,3,"3.5",4,5},{"F","D","C","B","A-","A","A+"}))</f>
        <v>F</v>
      </c>
      <c r="AM41" s="33" t="str">
        <f>IF(T41="0","0",LOOKUP(T41,{0,1,2,3,"3.5",4,5},{"F","D","C","B","A-","A","A+"}))</f>
        <v>F</v>
      </c>
      <c r="AN41" s="33" t="str">
        <f>IF(X41="0","0",LOOKUP(X41,{0,1,2,3,"3.5",4,5},{"F","D","C","B","A-","A","A+"}))</f>
        <v>C</v>
      </c>
      <c r="AO41" s="33" t="str">
        <f>IF(AB41="0","0",LOOKUP(AB41,{0,1,2,3,"3.5",4,5},{"F","D","C","B","A-","A","A+"}))</f>
        <v>F</v>
      </c>
      <c r="AP41" s="52">
        <f t="shared" si="2"/>
        <v>193</v>
      </c>
    </row>
    <row r="42" spans="1:42" ht="20.100000000000001" customHeight="1" x14ac:dyDescent="0.25">
      <c r="A42" s="74">
        <v>3038</v>
      </c>
      <c r="B42" s="84" t="s">
        <v>641</v>
      </c>
      <c r="C42" s="79">
        <v>30</v>
      </c>
      <c r="D42" s="79">
        <v>17</v>
      </c>
      <c r="E42" s="59">
        <f t="shared" si="3"/>
        <v>47</v>
      </c>
      <c r="F42" s="59">
        <f>IF(E42="0","0",LOOKUP(E42,{0,33,40,50,60,70,80},{0,1,2,3,"3.5",4,5}))</f>
        <v>2</v>
      </c>
      <c r="G42" s="59">
        <v>41</v>
      </c>
      <c r="H42" s="59">
        <f>IF(G42="0","0",LOOKUP(G42,{0,33,40,50,60,70,80},{0,1,2,3,"3.5",4,5}))</f>
        <v>2</v>
      </c>
      <c r="I42" s="79">
        <v>18</v>
      </c>
      <c r="J42" s="79">
        <v>14</v>
      </c>
      <c r="K42" s="59">
        <f t="shared" si="4"/>
        <v>32</v>
      </c>
      <c r="L42" s="59">
        <f>IF(K42="0","0",LOOKUP(K42,{0,25,30,37,45,52,60},{0,1,2,3,"3.5",4,5}))</f>
        <v>2</v>
      </c>
      <c r="M42" s="79">
        <v>8</v>
      </c>
      <c r="N42" s="79">
        <v>17</v>
      </c>
      <c r="O42" s="59">
        <f t="shared" si="5"/>
        <v>0</v>
      </c>
      <c r="P42" s="59">
        <f>IF(O42="0","0",LOOKUP(O42,{0,33,40,50,60,70,80},{0,1,2,3,"3.5",4,5}))</f>
        <v>0</v>
      </c>
      <c r="Q42" s="79">
        <v>18</v>
      </c>
      <c r="R42" s="79">
        <v>14</v>
      </c>
      <c r="S42" s="59">
        <f t="shared" si="6"/>
        <v>0</v>
      </c>
      <c r="T42" s="59">
        <f>IF(S42="0","0",LOOKUP(S42,{0,33,40,50,60,70,80},{0,1,2,3,"3.5",4,5}))</f>
        <v>0</v>
      </c>
      <c r="U42" s="79">
        <v>10</v>
      </c>
      <c r="V42" s="79">
        <v>11</v>
      </c>
      <c r="W42" s="59">
        <f t="shared" si="7"/>
        <v>0</v>
      </c>
      <c r="X42" s="59">
        <f>IF(W42="0","0",LOOKUP(W42,{0,33,40,50,60,70,80},{0,1,2,3,"3.5",4,5}))</f>
        <v>0</v>
      </c>
      <c r="Y42" s="79">
        <v>13</v>
      </c>
      <c r="Z42" s="79">
        <v>23</v>
      </c>
      <c r="AA42" s="59">
        <f t="shared" si="8"/>
        <v>0</v>
      </c>
      <c r="AB42" s="59">
        <f>IF(AA42="0","0",LOOKUP(AA42,{0,33,40,50,60,70,80},{0,1,2,3,"3.5",4,5}))</f>
        <v>0</v>
      </c>
      <c r="AC42" s="49" t="s">
        <v>62</v>
      </c>
      <c r="AD42" s="49">
        <f>IF(ISBLANK(AB42)," ",IF(AB42="0","0",LOOKUP(AB42,{0,1,2,3,"3.5",4,5},{0,0,0,1,"1.5",2,3})))</f>
        <v>0</v>
      </c>
      <c r="AE42" s="77">
        <f t="shared" si="9"/>
        <v>0</v>
      </c>
      <c r="AF42" s="49" t="str">
        <f t="shared" si="10"/>
        <v>F</v>
      </c>
      <c r="AG42" s="58" t="str">
        <f t="shared" si="11"/>
        <v>Fail</v>
      </c>
      <c r="AH42" s="15"/>
      <c r="AI42" s="33" t="str">
        <f>IF(F42="0","0",LOOKUP(F42,{0,1,2,3,"3.5",4,5},{"F","D","C","B","A-","A","A+"}))</f>
        <v>C</v>
      </c>
      <c r="AJ42" s="33" t="str">
        <f>IF(H42="0","0",LOOKUP(H42,{0,1,2,3,"3.5",4,5},{"F","D","C","B","A-","A","A+"}))</f>
        <v>C</v>
      </c>
      <c r="AK42" s="33" t="str">
        <f>IF(L42="0","0",LOOKUP(L42,{0,1,2,3,"3.5",4,5},{"F","D","C","B","A-","A","A+"}))</f>
        <v>C</v>
      </c>
      <c r="AL42" s="33" t="str">
        <f>IF(P42="0","0",LOOKUP(P42,{0,1,2,3,"3.5",4,5},{"F","D","C","B","A-","A","A+"}))</f>
        <v>F</v>
      </c>
      <c r="AM42" s="33" t="str">
        <f>IF(T42="0","0",LOOKUP(T42,{0,1,2,3,"3.5",4,5},{"F","D","C","B","A-","A","A+"}))</f>
        <v>F</v>
      </c>
      <c r="AN42" s="33" t="str">
        <f>IF(X42="0","0",LOOKUP(X42,{0,1,2,3,"3.5",4,5},{"F","D","C","B","A-","A","A+"}))</f>
        <v>F</v>
      </c>
      <c r="AO42" s="33" t="str">
        <f>IF(AB42="0","0",LOOKUP(AB42,{0,1,2,3,"3.5",4,5},{"F","D","C","B","A-","A","A+"}))</f>
        <v>F</v>
      </c>
      <c r="AP42" s="52">
        <f t="shared" si="2"/>
        <v>120</v>
      </c>
    </row>
    <row r="43" spans="1:42" ht="20.100000000000001" customHeight="1" x14ac:dyDescent="0.25">
      <c r="A43" s="74">
        <v>3039</v>
      </c>
      <c r="B43" s="84" t="s">
        <v>642</v>
      </c>
      <c r="C43" s="79">
        <v>29</v>
      </c>
      <c r="D43" s="79">
        <v>19</v>
      </c>
      <c r="E43" s="59">
        <f t="shared" si="3"/>
        <v>48</v>
      </c>
      <c r="F43" s="59">
        <f>IF(E43="0","0",LOOKUP(E43,{0,33,40,50,60,70,80},{0,1,2,3,"3.5",4,5}))</f>
        <v>2</v>
      </c>
      <c r="G43" s="59">
        <v>42</v>
      </c>
      <c r="H43" s="59">
        <f>IF(G43="0","0",LOOKUP(G43,{0,33,40,50,60,70,80},{0,1,2,3,"3.5",4,5}))</f>
        <v>2</v>
      </c>
      <c r="I43" s="79">
        <v>19</v>
      </c>
      <c r="J43" s="79">
        <v>16</v>
      </c>
      <c r="K43" s="59">
        <f t="shared" si="4"/>
        <v>35</v>
      </c>
      <c r="L43" s="59">
        <f>IF(K43="0","0",LOOKUP(K43,{0,25,30,37,45,52,60},{0,1,2,3,"3.5",4,5}))</f>
        <v>2</v>
      </c>
      <c r="M43" s="79">
        <v>23</v>
      </c>
      <c r="N43" s="79">
        <v>18</v>
      </c>
      <c r="O43" s="59">
        <f t="shared" si="5"/>
        <v>41</v>
      </c>
      <c r="P43" s="59">
        <f>IF(O43="0","0",LOOKUP(O43,{0,33,40,50,60,70,80},{0,1,2,3,"3.5",4,5}))</f>
        <v>2</v>
      </c>
      <c r="Q43" s="79">
        <v>28</v>
      </c>
      <c r="R43" s="79">
        <v>12</v>
      </c>
      <c r="S43" s="59">
        <f t="shared" si="6"/>
        <v>40</v>
      </c>
      <c r="T43" s="59">
        <f>IF(S43="0","0",LOOKUP(S43,{0,33,40,50,60,70,80},{0,1,2,3,"3.5",4,5}))</f>
        <v>2</v>
      </c>
      <c r="U43" s="79">
        <v>29</v>
      </c>
      <c r="V43" s="79">
        <v>14</v>
      </c>
      <c r="W43" s="59">
        <f t="shared" si="7"/>
        <v>43</v>
      </c>
      <c r="X43" s="59">
        <f>IF(W43="0","0",LOOKUP(W43,{0,33,40,50,60,70,80},{0,1,2,3,"3.5",4,5}))</f>
        <v>2</v>
      </c>
      <c r="Y43" s="79">
        <v>28</v>
      </c>
      <c r="Z43" s="79">
        <v>18</v>
      </c>
      <c r="AA43" s="59">
        <f t="shared" si="8"/>
        <v>46</v>
      </c>
      <c r="AB43" s="59">
        <f>IF(AA43="0","0",LOOKUP(AA43,{0,33,40,50,60,70,80},{0,1,2,3,"3.5",4,5}))</f>
        <v>2</v>
      </c>
      <c r="AC43" s="49" t="s">
        <v>62</v>
      </c>
      <c r="AD43" s="49">
        <f>IF(ISBLANK(AB43)," ",IF(AB43="0","0",LOOKUP(AB43,{0,1,2,3,"3.5",4,5},{0,0,0,1,"1.5",2,3})))</f>
        <v>0</v>
      </c>
      <c r="AE43" s="77">
        <f t="shared" si="9"/>
        <v>2</v>
      </c>
      <c r="AF43" s="49" t="str">
        <f t="shared" si="10"/>
        <v>C</v>
      </c>
      <c r="AG43" s="58" t="str">
        <f t="shared" si="11"/>
        <v>Bellow Average Result</v>
      </c>
      <c r="AH43" s="15"/>
      <c r="AI43" s="33" t="str">
        <f>IF(F43="0","0",LOOKUP(F43,{0,1,2,3,"3.5",4,5},{"F","D","C","B","A-","A","A+"}))</f>
        <v>C</v>
      </c>
      <c r="AJ43" s="33" t="str">
        <f>IF(H43="0","0",LOOKUP(H43,{0,1,2,3,"3.5",4,5},{"F","D","C","B","A-","A","A+"}))</f>
        <v>C</v>
      </c>
      <c r="AK43" s="33" t="str">
        <f>IF(L43="0","0",LOOKUP(L43,{0,1,2,3,"3.5",4,5},{"F","D","C","B","A-","A","A+"}))</f>
        <v>C</v>
      </c>
      <c r="AL43" s="33" t="str">
        <f>IF(P43="0","0",LOOKUP(P43,{0,1,2,3,"3.5",4,5},{"F","D","C","B","A-","A","A+"}))</f>
        <v>C</v>
      </c>
      <c r="AM43" s="33" t="str">
        <f>IF(T43="0","0",LOOKUP(T43,{0,1,2,3,"3.5",4,5},{"F","D","C","B","A-","A","A+"}))</f>
        <v>C</v>
      </c>
      <c r="AN43" s="33" t="str">
        <f>IF(X43="0","0",LOOKUP(X43,{0,1,2,3,"3.5",4,5},{"F","D","C","B","A-","A","A+"}))</f>
        <v>C</v>
      </c>
      <c r="AO43" s="33" t="str">
        <f>IF(AB43="0","0",LOOKUP(AB43,{0,1,2,3,"3.5",4,5},{"F","D","C","B","A-","A","A+"}))</f>
        <v>C</v>
      </c>
      <c r="AP43" s="52">
        <f t="shared" si="2"/>
        <v>295</v>
      </c>
    </row>
    <row r="44" spans="1:42" ht="20.100000000000001" customHeight="1" x14ac:dyDescent="0.25">
      <c r="A44" s="74">
        <v>3040</v>
      </c>
      <c r="B44" s="84" t="s">
        <v>643</v>
      </c>
      <c r="C44" s="79">
        <v>0</v>
      </c>
      <c r="D44" s="79">
        <v>0</v>
      </c>
      <c r="E44" s="59">
        <f t="shared" si="3"/>
        <v>0</v>
      </c>
      <c r="F44" s="59">
        <f>IF(E44="0","0",LOOKUP(E44,{0,33,40,50,60,70,80},{0,1,2,3,"3.5",4,5}))</f>
        <v>0</v>
      </c>
      <c r="G44" s="59">
        <v>0</v>
      </c>
      <c r="H44" s="59">
        <f>IF(G44="0","0",LOOKUP(G44,{0,33,40,50,60,70,80},{0,1,2,3,"3.5",4,5}))</f>
        <v>0</v>
      </c>
      <c r="I44" s="79">
        <v>0</v>
      </c>
      <c r="J44" s="79">
        <v>0</v>
      </c>
      <c r="K44" s="59">
        <f t="shared" si="4"/>
        <v>0</v>
      </c>
      <c r="L44" s="59">
        <f>IF(K44="0","0",LOOKUP(K44,{0,25,30,37,45,52,60},{0,1,2,3,"3.5",4,5}))</f>
        <v>0</v>
      </c>
      <c r="M44" s="79">
        <v>0</v>
      </c>
      <c r="N44" s="79">
        <v>0</v>
      </c>
      <c r="O44" s="59">
        <f t="shared" si="5"/>
        <v>0</v>
      </c>
      <c r="P44" s="59">
        <f>IF(O44="0","0",LOOKUP(O44,{0,33,40,50,60,70,80},{0,1,2,3,"3.5",4,5}))</f>
        <v>0</v>
      </c>
      <c r="Q44" s="79">
        <v>0</v>
      </c>
      <c r="R44" s="79">
        <v>0</v>
      </c>
      <c r="S44" s="59">
        <f t="shared" si="6"/>
        <v>0</v>
      </c>
      <c r="T44" s="59">
        <f>IF(S44="0","0",LOOKUP(S44,{0,33,40,50,60,70,80},{0,1,2,3,"3.5",4,5}))</f>
        <v>0</v>
      </c>
      <c r="U44" s="79">
        <v>0</v>
      </c>
      <c r="V44" s="79">
        <v>0</v>
      </c>
      <c r="W44" s="59">
        <f t="shared" si="7"/>
        <v>0</v>
      </c>
      <c r="X44" s="59">
        <f>IF(W44="0","0",LOOKUP(W44,{0,33,40,50,60,70,80},{0,1,2,3,"3.5",4,5}))</f>
        <v>0</v>
      </c>
      <c r="Y44" s="79">
        <v>0</v>
      </c>
      <c r="Z44" s="79">
        <v>0</v>
      </c>
      <c r="AA44" s="59">
        <f t="shared" si="8"/>
        <v>0</v>
      </c>
      <c r="AB44" s="59">
        <f>IF(AA44="0","0",LOOKUP(AA44,{0,33,40,50,60,70,80},{0,1,2,3,"3.5",4,5}))</f>
        <v>0</v>
      </c>
      <c r="AC44" s="49" t="s">
        <v>62</v>
      </c>
      <c r="AD44" s="49">
        <f>IF(ISBLANK(AB44)," ",IF(AB44="0","0",LOOKUP(AB44,{0,1,2,3,"3.5",4,5},{0,0,0,1,"1.5",2,3})))</f>
        <v>0</v>
      </c>
      <c r="AE44" s="77">
        <f t="shared" si="9"/>
        <v>0</v>
      </c>
      <c r="AF44" s="49" t="str">
        <f t="shared" si="10"/>
        <v>F</v>
      </c>
      <c r="AG44" s="58" t="str">
        <f t="shared" si="11"/>
        <v>Fail</v>
      </c>
      <c r="AH44" s="15"/>
      <c r="AI44" s="33" t="str">
        <f>IF(F44="0","0",LOOKUP(F44,{0,1,2,3,"3.5",4,5},{"F","D","C","B","A-","A","A+"}))</f>
        <v>F</v>
      </c>
      <c r="AJ44" s="33" t="str">
        <f>IF(H44="0","0",LOOKUP(H44,{0,1,2,3,"3.5",4,5},{"F","D","C","B","A-","A","A+"}))</f>
        <v>F</v>
      </c>
      <c r="AK44" s="33" t="str">
        <f>IF(L44="0","0",LOOKUP(L44,{0,1,2,3,"3.5",4,5},{"F","D","C","B","A-","A","A+"}))</f>
        <v>F</v>
      </c>
      <c r="AL44" s="33" t="str">
        <f>IF(P44="0","0",LOOKUP(P44,{0,1,2,3,"3.5",4,5},{"F","D","C","B","A-","A","A+"}))</f>
        <v>F</v>
      </c>
      <c r="AM44" s="33" t="str">
        <f>IF(T44="0","0",LOOKUP(T44,{0,1,2,3,"3.5",4,5},{"F","D","C","B","A-","A","A+"}))</f>
        <v>F</v>
      </c>
      <c r="AN44" s="33" t="str">
        <f>IF(X44="0","0",LOOKUP(X44,{0,1,2,3,"3.5",4,5},{"F","D","C","B","A-","A","A+"}))</f>
        <v>F</v>
      </c>
      <c r="AO44" s="33" t="str">
        <f>IF(AB44="0","0",LOOKUP(AB44,{0,1,2,3,"3.5",4,5},{"F","D","C","B","A-","A","A+"}))</f>
        <v>F</v>
      </c>
      <c r="AP44" s="52">
        <f t="shared" si="2"/>
        <v>0</v>
      </c>
    </row>
    <row r="45" spans="1:42" ht="20.100000000000001" customHeight="1" x14ac:dyDescent="0.25">
      <c r="A45" s="74">
        <v>3041</v>
      </c>
      <c r="B45" s="84" t="s">
        <v>644</v>
      </c>
      <c r="C45" s="79">
        <v>17</v>
      </c>
      <c r="D45" s="79">
        <v>22</v>
      </c>
      <c r="E45" s="59">
        <f t="shared" si="3"/>
        <v>0</v>
      </c>
      <c r="F45" s="59">
        <f>IF(E45="0","0",LOOKUP(E45,{0,33,40,50,60,70,80},{0,1,2,3,"3.5",4,5}))</f>
        <v>0</v>
      </c>
      <c r="G45" s="59">
        <v>38</v>
      </c>
      <c r="H45" s="59">
        <f>IF(G45="0","0",LOOKUP(G45,{0,33,40,50,60,70,80},{0,1,2,3,"3.5",4,5}))</f>
        <v>1</v>
      </c>
      <c r="I45" s="79">
        <v>17</v>
      </c>
      <c r="J45" s="79">
        <v>7</v>
      </c>
      <c r="K45" s="59">
        <f t="shared" si="4"/>
        <v>0</v>
      </c>
      <c r="L45" s="59">
        <f>IF(K45="0","0",LOOKUP(K45,{0,25,30,37,45,52,60},{0,1,2,3,"3.5",4,5}))</f>
        <v>0</v>
      </c>
      <c r="M45" s="79">
        <v>11</v>
      </c>
      <c r="N45" s="79">
        <v>15</v>
      </c>
      <c r="O45" s="59">
        <f t="shared" si="5"/>
        <v>0</v>
      </c>
      <c r="P45" s="59">
        <f>IF(O45="0","0",LOOKUP(O45,{0,33,40,50,60,70,80},{0,1,2,3,"3.5",4,5}))</f>
        <v>0</v>
      </c>
      <c r="Q45" s="79">
        <v>24</v>
      </c>
      <c r="R45" s="79">
        <v>14</v>
      </c>
      <c r="S45" s="59">
        <f t="shared" si="6"/>
        <v>38</v>
      </c>
      <c r="T45" s="59">
        <f>IF(S45="0","0",LOOKUP(S45,{0,33,40,50,60,70,80},{0,1,2,3,"3.5",4,5}))</f>
        <v>1</v>
      </c>
      <c r="U45" s="79">
        <v>22</v>
      </c>
      <c r="V45" s="79">
        <v>10</v>
      </c>
      <c r="W45" s="59">
        <f t="shared" si="7"/>
        <v>32</v>
      </c>
      <c r="X45" s="59">
        <f>IF(W45="0","0",LOOKUP(W45,{0,33,40,50,60,70,80},{0,1,2,3,"3.5",4,5}))</f>
        <v>0</v>
      </c>
      <c r="Y45" s="79">
        <v>16</v>
      </c>
      <c r="Z45" s="79">
        <v>10</v>
      </c>
      <c r="AA45" s="59">
        <f t="shared" si="8"/>
        <v>0</v>
      </c>
      <c r="AB45" s="59">
        <f>IF(AA45="0","0",LOOKUP(AA45,{0,33,40,50,60,70,80},{0,1,2,3,"3.5",4,5}))</f>
        <v>0</v>
      </c>
      <c r="AC45" s="49" t="s">
        <v>62</v>
      </c>
      <c r="AD45" s="49">
        <f>IF(ISBLANK(AB45)," ",IF(AB45="0","0",LOOKUP(AB45,{0,1,2,3,"3.5",4,5},{0,0,0,1,"1.5",2,3})))</f>
        <v>0</v>
      </c>
      <c r="AE45" s="77">
        <f t="shared" si="9"/>
        <v>0</v>
      </c>
      <c r="AF45" s="49" t="str">
        <f t="shared" si="10"/>
        <v>F</v>
      </c>
      <c r="AG45" s="58" t="str">
        <f t="shared" si="11"/>
        <v>Fail</v>
      </c>
      <c r="AH45" s="15"/>
      <c r="AI45" s="33" t="str">
        <f>IF(F45="0","0",LOOKUP(F45,{0,1,2,3,"3.5",4,5},{"F","D","C","B","A-","A","A+"}))</f>
        <v>F</v>
      </c>
      <c r="AJ45" s="33" t="str">
        <f>IF(H45="0","0",LOOKUP(H45,{0,1,2,3,"3.5",4,5},{"F","D","C","B","A-","A","A+"}))</f>
        <v>D</v>
      </c>
      <c r="AK45" s="33" t="str">
        <f>IF(L45="0","0",LOOKUP(L45,{0,1,2,3,"3.5",4,5},{"F","D","C","B","A-","A","A+"}))</f>
        <v>F</v>
      </c>
      <c r="AL45" s="33" t="str">
        <f>IF(P45="0","0",LOOKUP(P45,{0,1,2,3,"3.5",4,5},{"F","D","C","B","A-","A","A+"}))</f>
        <v>F</v>
      </c>
      <c r="AM45" s="33" t="str">
        <f>IF(T45="0","0",LOOKUP(T45,{0,1,2,3,"3.5",4,5},{"F","D","C","B","A-","A","A+"}))</f>
        <v>D</v>
      </c>
      <c r="AN45" s="33" t="str">
        <f>IF(X45="0","0",LOOKUP(X45,{0,1,2,3,"3.5",4,5},{"F","D","C","B","A-","A","A+"}))</f>
        <v>F</v>
      </c>
      <c r="AO45" s="33" t="str">
        <f>IF(AB45="0","0",LOOKUP(AB45,{0,1,2,3,"3.5",4,5},{"F","D","C","B","A-","A","A+"}))</f>
        <v>F</v>
      </c>
      <c r="AP45" s="52">
        <f t="shared" si="2"/>
        <v>108</v>
      </c>
    </row>
    <row r="46" spans="1:42" ht="20.100000000000001" customHeight="1" x14ac:dyDescent="0.25">
      <c r="A46" s="74">
        <v>3042</v>
      </c>
      <c r="B46" s="84" t="s">
        <v>645</v>
      </c>
      <c r="C46" s="79">
        <v>0</v>
      </c>
      <c r="D46" s="79">
        <v>0</v>
      </c>
      <c r="E46" s="59">
        <f t="shared" si="3"/>
        <v>0</v>
      </c>
      <c r="F46" s="59">
        <f>IF(E46="0","0",LOOKUP(E46,{0,33,40,50,60,70,80},{0,1,2,3,"3.5",4,5}))</f>
        <v>0</v>
      </c>
      <c r="G46" s="59">
        <v>0</v>
      </c>
      <c r="H46" s="59">
        <f>IF(G46="0","0",LOOKUP(G46,{0,33,40,50,60,70,80},{0,1,2,3,"3.5",4,5}))</f>
        <v>0</v>
      </c>
      <c r="I46" s="79">
        <v>0</v>
      </c>
      <c r="J46" s="79">
        <v>0</v>
      </c>
      <c r="K46" s="59">
        <f t="shared" si="4"/>
        <v>0</v>
      </c>
      <c r="L46" s="59">
        <f>IF(K46="0","0",LOOKUP(K46,{0,25,30,37,45,52,60},{0,1,2,3,"3.5",4,5}))</f>
        <v>0</v>
      </c>
      <c r="M46" s="79">
        <v>0</v>
      </c>
      <c r="N46" s="79">
        <v>0</v>
      </c>
      <c r="O46" s="59">
        <f t="shared" si="5"/>
        <v>0</v>
      </c>
      <c r="P46" s="59">
        <f>IF(O46="0","0",LOOKUP(O46,{0,33,40,50,60,70,80},{0,1,2,3,"3.5",4,5}))</f>
        <v>0</v>
      </c>
      <c r="Q46" s="79">
        <v>0</v>
      </c>
      <c r="R46" s="79">
        <v>0</v>
      </c>
      <c r="S46" s="59">
        <f t="shared" si="6"/>
        <v>0</v>
      </c>
      <c r="T46" s="59">
        <f>IF(S46="0","0",LOOKUP(S46,{0,33,40,50,60,70,80},{0,1,2,3,"3.5",4,5}))</f>
        <v>0</v>
      </c>
      <c r="U46" s="79">
        <v>0</v>
      </c>
      <c r="V46" s="79">
        <v>0</v>
      </c>
      <c r="W46" s="59">
        <f t="shared" si="7"/>
        <v>0</v>
      </c>
      <c r="X46" s="59">
        <f>IF(W46="0","0",LOOKUP(W46,{0,33,40,50,60,70,80},{0,1,2,3,"3.5",4,5}))</f>
        <v>0</v>
      </c>
      <c r="Y46" s="79">
        <v>0</v>
      </c>
      <c r="Z46" s="79">
        <v>0</v>
      </c>
      <c r="AA46" s="59">
        <f t="shared" si="8"/>
        <v>0</v>
      </c>
      <c r="AB46" s="59">
        <f>IF(AA46="0","0",LOOKUP(AA46,{0,33,40,50,60,70,80},{0,1,2,3,"3.5",4,5}))</f>
        <v>0</v>
      </c>
      <c r="AC46" s="49" t="s">
        <v>62</v>
      </c>
      <c r="AD46" s="49">
        <f>IF(ISBLANK(AB46)," ",IF(AB46="0","0",LOOKUP(AB46,{0,1,2,3,"3.5",4,5},{0,0,0,1,"1.5",2,3})))</f>
        <v>0</v>
      </c>
      <c r="AE46" s="77">
        <f t="shared" si="9"/>
        <v>0</v>
      </c>
      <c r="AF46" s="49" t="str">
        <f t="shared" si="10"/>
        <v>F</v>
      </c>
      <c r="AG46" s="58" t="str">
        <f t="shared" si="11"/>
        <v>Fail</v>
      </c>
      <c r="AH46" s="15"/>
      <c r="AI46" s="33" t="str">
        <f>IF(F46="0","0",LOOKUP(F46,{0,1,2,3,"3.5",4,5},{"F","D","C","B","A-","A","A+"}))</f>
        <v>F</v>
      </c>
      <c r="AJ46" s="33" t="str">
        <f>IF(H46="0","0",LOOKUP(H46,{0,1,2,3,"3.5",4,5},{"F","D","C","B","A-","A","A+"}))</f>
        <v>F</v>
      </c>
      <c r="AK46" s="33" t="str">
        <f>IF(L46="0","0",LOOKUP(L46,{0,1,2,3,"3.5",4,5},{"F","D","C","B","A-","A","A+"}))</f>
        <v>F</v>
      </c>
      <c r="AL46" s="33" t="str">
        <f>IF(P46="0","0",LOOKUP(P46,{0,1,2,3,"3.5",4,5},{"F","D","C","B","A-","A","A+"}))</f>
        <v>F</v>
      </c>
      <c r="AM46" s="33" t="str">
        <f>IF(T46="0","0",LOOKUP(T46,{0,1,2,3,"3.5",4,5},{"F","D","C","B","A-","A","A+"}))</f>
        <v>F</v>
      </c>
      <c r="AN46" s="33" t="str">
        <f>IF(X46="0","0",LOOKUP(X46,{0,1,2,3,"3.5",4,5},{"F","D","C","B","A-","A","A+"}))</f>
        <v>F</v>
      </c>
      <c r="AO46" s="33" t="str">
        <f>IF(AB46="0","0",LOOKUP(AB46,{0,1,2,3,"3.5",4,5},{"F","D","C","B","A-","A","A+"}))</f>
        <v>F</v>
      </c>
      <c r="AP46" s="52">
        <f t="shared" si="2"/>
        <v>0</v>
      </c>
    </row>
    <row r="47" spans="1:42" ht="20.100000000000001" customHeight="1" x14ac:dyDescent="0.25">
      <c r="A47" s="74">
        <v>3043</v>
      </c>
      <c r="B47" s="84" t="s">
        <v>646</v>
      </c>
      <c r="C47" s="79">
        <v>41</v>
      </c>
      <c r="D47" s="79">
        <v>19</v>
      </c>
      <c r="E47" s="59">
        <f t="shared" si="3"/>
        <v>60</v>
      </c>
      <c r="F47" s="59" t="str">
        <f>IF(E47="0","0",LOOKUP(E47,{0,33,40,50,60,70,80},{0,1,2,3,"3.5",4,5}))</f>
        <v>3.5</v>
      </c>
      <c r="G47" s="59">
        <v>56</v>
      </c>
      <c r="H47" s="59">
        <f>IF(G47="0","0",LOOKUP(G47,{0,33,40,50,60,70,80},{0,1,2,3,"3.5",4,5}))</f>
        <v>3</v>
      </c>
      <c r="I47" s="79">
        <v>19</v>
      </c>
      <c r="J47" s="79">
        <v>18</v>
      </c>
      <c r="K47" s="59">
        <f t="shared" si="4"/>
        <v>37</v>
      </c>
      <c r="L47" s="59">
        <f>IF(K47="0","0",LOOKUP(K47,{0,25,30,37,45,52,60},{0,1,2,3,"3.5",4,5}))</f>
        <v>3</v>
      </c>
      <c r="M47" s="79">
        <v>0</v>
      </c>
      <c r="N47" s="79">
        <v>0</v>
      </c>
      <c r="O47" s="59">
        <f t="shared" si="5"/>
        <v>0</v>
      </c>
      <c r="P47" s="59">
        <f>IF(O47="0","0",LOOKUP(O47,{0,33,40,50,60,70,80},{0,1,2,3,"3.5",4,5}))</f>
        <v>0</v>
      </c>
      <c r="Q47" s="79">
        <v>31</v>
      </c>
      <c r="R47" s="79">
        <v>12</v>
      </c>
      <c r="S47" s="59">
        <f t="shared" si="6"/>
        <v>43</v>
      </c>
      <c r="T47" s="59">
        <f>IF(S47="0","0",LOOKUP(S47,{0,33,40,50,60,70,80},{0,1,2,3,"3.5",4,5}))</f>
        <v>2</v>
      </c>
      <c r="U47" s="79">
        <v>0</v>
      </c>
      <c r="V47" s="79">
        <v>0</v>
      </c>
      <c r="W47" s="59">
        <f t="shared" si="7"/>
        <v>0</v>
      </c>
      <c r="X47" s="59">
        <f>IF(W47="0","0",LOOKUP(W47,{0,33,40,50,60,70,80},{0,1,2,3,"3.5",4,5}))</f>
        <v>0</v>
      </c>
      <c r="Y47" s="79">
        <v>18</v>
      </c>
      <c r="Z47" s="79">
        <v>16</v>
      </c>
      <c r="AA47" s="59">
        <f t="shared" si="8"/>
        <v>0</v>
      </c>
      <c r="AB47" s="59">
        <f>IF(AA47="0","0",LOOKUP(AA47,{0,33,40,50,60,70,80},{0,1,2,3,"3.5",4,5}))</f>
        <v>0</v>
      </c>
      <c r="AC47" s="49" t="s">
        <v>62</v>
      </c>
      <c r="AD47" s="49">
        <f>IF(ISBLANK(AB47)," ",IF(AB47="0","0",LOOKUP(AB47,{0,1,2,3,"3.5",4,5},{0,0,0,1,"1.5",2,3})))</f>
        <v>0</v>
      </c>
      <c r="AE47" s="77">
        <f t="shared" si="9"/>
        <v>0</v>
      </c>
      <c r="AF47" s="49" t="str">
        <f t="shared" si="10"/>
        <v>F</v>
      </c>
      <c r="AG47" s="58" t="str">
        <f t="shared" si="11"/>
        <v>Fail</v>
      </c>
      <c r="AH47" s="15"/>
      <c r="AI47" s="33" t="str">
        <f>IF(F47="0","0",LOOKUP(F47,{0,1,2,3,"3.5",4,5},{"F","D","C","B","A-","A","A+"}))</f>
        <v>A-</v>
      </c>
      <c r="AJ47" s="33" t="str">
        <f>IF(H47="0","0",LOOKUP(H47,{0,1,2,3,"3.5",4,5},{"F","D","C","B","A-","A","A+"}))</f>
        <v>B</v>
      </c>
      <c r="AK47" s="33" t="str">
        <f>IF(L47="0","0",LOOKUP(L47,{0,1,2,3,"3.5",4,5},{"F","D","C","B","A-","A","A+"}))</f>
        <v>B</v>
      </c>
      <c r="AL47" s="33" t="str">
        <f>IF(P47="0","0",LOOKUP(P47,{0,1,2,3,"3.5",4,5},{"F","D","C","B","A-","A","A+"}))</f>
        <v>F</v>
      </c>
      <c r="AM47" s="33" t="str">
        <f>IF(T47="0","0",LOOKUP(T47,{0,1,2,3,"3.5",4,5},{"F","D","C","B","A-","A","A+"}))</f>
        <v>C</v>
      </c>
      <c r="AN47" s="33" t="str">
        <f>IF(X47="0","0",LOOKUP(X47,{0,1,2,3,"3.5",4,5},{"F","D","C","B","A-","A","A+"}))</f>
        <v>F</v>
      </c>
      <c r="AO47" s="33" t="str">
        <f>IF(AB47="0","0",LOOKUP(AB47,{0,1,2,3,"3.5",4,5},{"F","D","C","B","A-","A","A+"}))</f>
        <v>F</v>
      </c>
      <c r="AP47" s="52">
        <f t="shared" si="2"/>
        <v>196</v>
      </c>
    </row>
    <row r="48" spans="1:42" ht="20.100000000000001" customHeight="1" x14ac:dyDescent="0.25">
      <c r="A48" s="74">
        <v>3044</v>
      </c>
      <c r="B48" s="84" t="s">
        <v>647</v>
      </c>
      <c r="C48" s="79">
        <v>15</v>
      </c>
      <c r="D48" s="79">
        <v>20</v>
      </c>
      <c r="E48" s="59">
        <f t="shared" si="3"/>
        <v>0</v>
      </c>
      <c r="F48" s="59">
        <f>IF(E48="0","0",LOOKUP(E48,{0,33,40,50,60,70,80},{0,1,2,3,"3.5",4,5}))</f>
        <v>0</v>
      </c>
      <c r="G48" s="59">
        <v>45</v>
      </c>
      <c r="H48" s="59">
        <f>IF(G48="0","0",LOOKUP(G48,{0,33,40,50,60,70,80},{0,1,2,3,"3.5",4,5}))</f>
        <v>2</v>
      </c>
      <c r="I48" s="79">
        <v>24</v>
      </c>
      <c r="J48" s="79">
        <v>18</v>
      </c>
      <c r="K48" s="59">
        <f t="shared" si="4"/>
        <v>42</v>
      </c>
      <c r="L48" s="59">
        <f>IF(K48="0","0",LOOKUP(K48,{0,25,30,37,45,52,60},{0,1,2,3,"3.5",4,5}))</f>
        <v>3</v>
      </c>
      <c r="M48" s="79">
        <v>36</v>
      </c>
      <c r="N48" s="79">
        <v>20</v>
      </c>
      <c r="O48" s="59">
        <f t="shared" si="5"/>
        <v>56</v>
      </c>
      <c r="P48" s="59">
        <f>IF(O48="0","0",LOOKUP(O48,{0,33,40,50,60,70,80},{0,1,2,3,"3.5",4,5}))</f>
        <v>3</v>
      </c>
      <c r="Q48" s="79">
        <v>28</v>
      </c>
      <c r="R48" s="79">
        <v>14</v>
      </c>
      <c r="S48" s="59">
        <f t="shared" si="6"/>
        <v>42</v>
      </c>
      <c r="T48" s="59">
        <f>IF(S48="0","0",LOOKUP(S48,{0,33,40,50,60,70,80},{0,1,2,3,"3.5",4,5}))</f>
        <v>2</v>
      </c>
      <c r="U48" s="79">
        <v>26</v>
      </c>
      <c r="V48" s="79">
        <v>19</v>
      </c>
      <c r="W48" s="59">
        <f t="shared" si="7"/>
        <v>45</v>
      </c>
      <c r="X48" s="59">
        <f>IF(W48="0","0",LOOKUP(W48,{0,33,40,50,60,70,80},{0,1,2,3,"3.5",4,5}))</f>
        <v>2</v>
      </c>
      <c r="Y48" s="79">
        <v>20</v>
      </c>
      <c r="Z48" s="79">
        <v>15</v>
      </c>
      <c r="AA48" s="59">
        <f t="shared" si="8"/>
        <v>35</v>
      </c>
      <c r="AB48" s="59">
        <f>IF(AA48="0","0",LOOKUP(AA48,{0,33,40,50,60,70,80},{0,1,2,3,"3.5",4,5}))</f>
        <v>1</v>
      </c>
      <c r="AC48" s="49" t="s">
        <v>62</v>
      </c>
      <c r="AD48" s="49">
        <f>IF(ISBLANK(AB48)," ",IF(AB48="0","0",LOOKUP(AB48,{0,1,2,3,"3.5",4,5},{0,0,0,1,"1.5",2,3})))</f>
        <v>0</v>
      </c>
      <c r="AE48" s="77">
        <f t="shared" si="9"/>
        <v>0</v>
      </c>
      <c r="AF48" s="49" t="str">
        <f t="shared" si="10"/>
        <v>F</v>
      </c>
      <c r="AG48" s="58" t="str">
        <f t="shared" si="11"/>
        <v>Fail</v>
      </c>
      <c r="AH48" s="15"/>
      <c r="AI48" s="33" t="str">
        <f>IF(F48="0","0",LOOKUP(F48,{0,1,2,3,"3.5",4,5},{"F","D","C","B","A-","A","A+"}))</f>
        <v>F</v>
      </c>
      <c r="AJ48" s="33" t="str">
        <f>IF(H48="0","0",LOOKUP(H48,{0,1,2,3,"3.5",4,5},{"F","D","C","B","A-","A","A+"}))</f>
        <v>C</v>
      </c>
      <c r="AK48" s="33" t="str">
        <f>IF(L48="0","0",LOOKUP(L48,{0,1,2,3,"3.5",4,5},{"F","D","C","B","A-","A","A+"}))</f>
        <v>B</v>
      </c>
      <c r="AL48" s="33" t="str">
        <f>IF(P48="0","0",LOOKUP(P48,{0,1,2,3,"3.5",4,5},{"F","D","C","B","A-","A","A+"}))</f>
        <v>B</v>
      </c>
      <c r="AM48" s="33" t="str">
        <f>IF(T48="0","0",LOOKUP(T48,{0,1,2,3,"3.5",4,5},{"F","D","C","B","A-","A","A+"}))</f>
        <v>C</v>
      </c>
      <c r="AN48" s="33" t="str">
        <f>IF(X48="0","0",LOOKUP(X48,{0,1,2,3,"3.5",4,5},{"F","D","C","B","A-","A","A+"}))</f>
        <v>C</v>
      </c>
      <c r="AO48" s="33" t="str">
        <f>IF(AB48="0","0",LOOKUP(AB48,{0,1,2,3,"3.5",4,5},{"F","D","C","B","A-","A","A+"}))</f>
        <v>D</v>
      </c>
      <c r="AP48" s="52">
        <f t="shared" si="2"/>
        <v>265</v>
      </c>
    </row>
    <row r="49" spans="1:42" ht="20.100000000000001" customHeight="1" x14ac:dyDescent="0.25">
      <c r="A49" s="74">
        <v>3045</v>
      </c>
      <c r="B49" s="84" t="s">
        <v>648</v>
      </c>
      <c r="C49" s="79">
        <v>25</v>
      </c>
      <c r="D49" s="79">
        <v>20</v>
      </c>
      <c r="E49" s="59">
        <f t="shared" si="3"/>
        <v>45</v>
      </c>
      <c r="F49" s="59">
        <f>IF(E49="0","0",LOOKUP(E49,{0,33,40,50,60,70,80},{0,1,2,3,"3.5",4,5}))</f>
        <v>2</v>
      </c>
      <c r="G49" s="59">
        <v>43</v>
      </c>
      <c r="H49" s="59">
        <f>IF(G49="0","0",LOOKUP(G49,{0,33,40,50,60,70,80},{0,1,2,3,"3.5",4,5}))</f>
        <v>2</v>
      </c>
      <c r="I49" s="79">
        <v>25</v>
      </c>
      <c r="J49" s="79">
        <v>18</v>
      </c>
      <c r="K49" s="59">
        <f t="shared" si="4"/>
        <v>43</v>
      </c>
      <c r="L49" s="59">
        <f>IF(K49="0","0",LOOKUP(K49,{0,25,30,37,45,52,60},{0,1,2,3,"3.5",4,5}))</f>
        <v>3</v>
      </c>
      <c r="M49" s="79">
        <v>38</v>
      </c>
      <c r="N49" s="79">
        <v>20</v>
      </c>
      <c r="O49" s="59">
        <f t="shared" si="5"/>
        <v>58</v>
      </c>
      <c r="P49" s="59">
        <f>IF(O49="0","0",LOOKUP(O49,{0,33,40,50,60,70,80},{0,1,2,3,"3.5",4,5}))</f>
        <v>3</v>
      </c>
      <c r="Q49" s="79">
        <v>34</v>
      </c>
      <c r="R49" s="79">
        <v>13</v>
      </c>
      <c r="S49" s="59">
        <f t="shared" si="6"/>
        <v>47</v>
      </c>
      <c r="T49" s="59">
        <f>IF(S49="0","0",LOOKUP(S49,{0,33,40,50,60,70,80},{0,1,2,3,"3.5",4,5}))</f>
        <v>2</v>
      </c>
      <c r="U49" s="79">
        <v>31</v>
      </c>
      <c r="V49" s="79">
        <v>19</v>
      </c>
      <c r="W49" s="59">
        <f t="shared" si="7"/>
        <v>50</v>
      </c>
      <c r="X49" s="59">
        <f>IF(W49="0","0",LOOKUP(W49,{0,33,40,50,60,70,80},{0,1,2,3,"3.5",4,5}))</f>
        <v>3</v>
      </c>
      <c r="Y49" s="79">
        <v>12</v>
      </c>
      <c r="Z49" s="79">
        <v>15</v>
      </c>
      <c r="AA49" s="59">
        <f t="shared" si="8"/>
        <v>0</v>
      </c>
      <c r="AB49" s="59">
        <f>IF(AA49="0","0",LOOKUP(AA49,{0,33,40,50,60,70,80},{0,1,2,3,"3.5",4,5}))</f>
        <v>0</v>
      </c>
      <c r="AC49" s="49" t="s">
        <v>62</v>
      </c>
      <c r="AD49" s="49">
        <f>IF(ISBLANK(AB49)," ",IF(AB49="0","0",LOOKUP(AB49,{0,1,2,3,"3.5",4,5},{0,0,0,1,"1.5",2,3})))</f>
        <v>0</v>
      </c>
      <c r="AE49" s="77">
        <f t="shared" si="9"/>
        <v>2.5</v>
      </c>
      <c r="AF49" s="49" t="str">
        <f t="shared" si="10"/>
        <v>C</v>
      </c>
      <c r="AG49" s="58" t="str">
        <f t="shared" si="11"/>
        <v>Bellow Average Result</v>
      </c>
      <c r="AH49" s="15"/>
      <c r="AI49" s="33" t="str">
        <f>IF(F49="0","0",LOOKUP(F49,{0,1,2,3,"3.5",4,5},{"F","D","C","B","A-","A","A+"}))</f>
        <v>C</v>
      </c>
      <c r="AJ49" s="33" t="str">
        <f>IF(H49="0","0",LOOKUP(H49,{0,1,2,3,"3.5",4,5},{"F","D","C","B","A-","A","A+"}))</f>
        <v>C</v>
      </c>
      <c r="AK49" s="33" t="str">
        <f>IF(L49="0","0",LOOKUP(L49,{0,1,2,3,"3.5",4,5},{"F","D","C","B","A-","A","A+"}))</f>
        <v>B</v>
      </c>
      <c r="AL49" s="33" t="str">
        <f>IF(P49="0","0",LOOKUP(P49,{0,1,2,3,"3.5",4,5},{"F","D","C","B","A-","A","A+"}))</f>
        <v>B</v>
      </c>
      <c r="AM49" s="33" t="str">
        <f>IF(T49="0","0",LOOKUP(T49,{0,1,2,3,"3.5",4,5},{"F","D","C","B","A-","A","A+"}))</f>
        <v>C</v>
      </c>
      <c r="AN49" s="33" t="str">
        <f>IF(X49="0","0",LOOKUP(X49,{0,1,2,3,"3.5",4,5},{"F","D","C","B","A-","A","A+"}))</f>
        <v>B</v>
      </c>
      <c r="AO49" s="33" t="str">
        <f>IF(AB49="0","0",LOOKUP(AB49,{0,1,2,3,"3.5",4,5},{"F","D","C","B","A-","A","A+"}))</f>
        <v>F</v>
      </c>
      <c r="AP49" s="52">
        <f t="shared" si="2"/>
        <v>286</v>
      </c>
    </row>
    <row r="50" spans="1:42" ht="20.100000000000001" customHeight="1" x14ac:dyDescent="0.25">
      <c r="A50" s="74">
        <v>3046</v>
      </c>
      <c r="B50" s="84" t="s">
        <v>649</v>
      </c>
      <c r="C50" s="79">
        <v>12</v>
      </c>
      <c r="D50" s="79">
        <v>17</v>
      </c>
      <c r="E50" s="59">
        <f t="shared" si="3"/>
        <v>0</v>
      </c>
      <c r="F50" s="59">
        <f>IF(E50="0","0",LOOKUP(E50,{0,33,40,50,60,70,80},{0,1,2,3,"3.5",4,5}))</f>
        <v>0</v>
      </c>
      <c r="G50" s="59">
        <v>27</v>
      </c>
      <c r="H50" s="59">
        <f>IF(G50="0","0",LOOKUP(G50,{0,33,40,50,60,70,80},{0,1,2,3,"3.5",4,5}))</f>
        <v>0</v>
      </c>
      <c r="I50" s="79">
        <v>28</v>
      </c>
      <c r="J50" s="79">
        <v>13</v>
      </c>
      <c r="K50" s="59">
        <f t="shared" si="4"/>
        <v>41</v>
      </c>
      <c r="L50" s="59">
        <f>IF(K50="0","0",LOOKUP(K50,{0,25,30,37,45,52,60},{0,1,2,3,"3.5",4,5}))</f>
        <v>3</v>
      </c>
      <c r="M50" s="79">
        <v>23</v>
      </c>
      <c r="N50" s="79">
        <v>18</v>
      </c>
      <c r="O50" s="59">
        <f t="shared" si="5"/>
        <v>41</v>
      </c>
      <c r="P50" s="59">
        <f>IF(O50="0","0",LOOKUP(O50,{0,33,40,50,60,70,80},{0,1,2,3,"3.5",4,5}))</f>
        <v>2</v>
      </c>
      <c r="Q50" s="79">
        <v>26</v>
      </c>
      <c r="R50" s="79">
        <v>14</v>
      </c>
      <c r="S50" s="59">
        <f t="shared" si="6"/>
        <v>40</v>
      </c>
      <c r="T50" s="59">
        <f>IF(S50="0","0",LOOKUP(S50,{0,33,40,50,60,70,80},{0,1,2,3,"3.5",4,5}))</f>
        <v>2</v>
      </c>
      <c r="U50" s="79">
        <v>29</v>
      </c>
      <c r="V50" s="79">
        <v>18</v>
      </c>
      <c r="W50" s="59">
        <f t="shared" si="7"/>
        <v>47</v>
      </c>
      <c r="X50" s="59">
        <f>IF(W50="0","0",LOOKUP(W50,{0,33,40,50,60,70,80},{0,1,2,3,"3.5",4,5}))</f>
        <v>2</v>
      </c>
      <c r="Y50" s="79">
        <v>7</v>
      </c>
      <c r="Z50" s="79">
        <v>15</v>
      </c>
      <c r="AA50" s="59">
        <f t="shared" si="8"/>
        <v>0</v>
      </c>
      <c r="AB50" s="59">
        <f>IF(AA50="0","0",LOOKUP(AA50,{0,33,40,50,60,70,80},{0,1,2,3,"3.5",4,5}))</f>
        <v>0</v>
      </c>
      <c r="AC50" s="49" t="s">
        <v>62</v>
      </c>
      <c r="AD50" s="49">
        <f>IF(ISBLANK(AB50)," ",IF(AB50="0","0",LOOKUP(AB50,{0,1,2,3,"3.5",4,5},{0,0,0,1,"1.5",2,3})))</f>
        <v>0</v>
      </c>
      <c r="AE50" s="77">
        <f t="shared" si="9"/>
        <v>0</v>
      </c>
      <c r="AF50" s="49" t="str">
        <f t="shared" si="10"/>
        <v>F</v>
      </c>
      <c r="AG50" s="58" t="str">
        <f t="shared" si="11"/>
        <v>Fail</v>
      </c>
      <c r="AH50" s="15"/>
      <c r="AI50" s="33" t="str">
        <f>IF(F50="0","0",LOOKUP(F50,{0,1,2,3,"3.5",4,5},{"F","D","C","B","A-","A","A+"}))</f>
        <v>F</v>
      </c>
      <c r="AJ50" s="33" t="str">
        <f>IF(H50="0","0",LOOKUP(H50,{0,1,2,3,"3.5",4,5},{"F","D","C","B","A-","A","A+"}))</f>
        <v>F</v>
      </c>
      <c r="AK50" s="33" t="str">
        <f>IF(L50="0","0",LOOKUP(L50,{0,1,2,3,"3.5",4,5},{"F","D","C","B","A-","A","A+"}))</f>
        <v>B</v>
      </c>
      <c r="AL50" s="33" t="str">
        <f>IF(P50="0","0",LOOKUP(P50,{0,1,2,3,"3.5",4,5},{"F","D","C","B","A-","A","A+"}))</f>
        <v>C</v>
      </c>
      <c r="AM50" s="33" t="str">
        <f>IF(T50="0","0",LOOKUP(T50,{0,1,2,3,"3.5",4,5},{"F","D","C","B","A-","A","A+"}))</f>
        <v>C</v>
      </c>
      <c r="AN50" s="33" t="str">
        <f>IF(X50="0","0",LOOKUP(X50,{0,1,2,3,"3.5",4,5},{"F","D","C","B","A-","A","A+"}))</f>
        <v>C</v>
      </c>
      <c r="AO50" s="33" t="str">
        <f>IF(AB50="0","0",LOOKUP(AB50,{0,1,2,3,"3.5",4,5},{"F","D","C","B","A-","A","A+"}))</f>
        <v>F</v>
      </c>
      <c r="AP50" s="52">
        <f t="shared" si="2"/>
        <v>196</v>
      </c>
    </row>
    <row r="51" spans="1:42" ht="20.100000000000001" customHeight="1" x14ac:dyDescent="0.25">
      <c r="A51" s="74">
        <v>3047</v>
      </c>
      <c r="B51" s="84" t="s">
        <v>650</v>
      </c>
      <c r="C51" s="79">
        <v>17</v>
      </c>
      <c r="D51" s="79">
        <v>18</v>
      </c>
      <c r="E51" s="59">
        <f t="shared" si="3"/>
        <v>0</v>
      </c>
      <c r="F51" s="59">
        <f>IF(E51="0","0",LOOKUP(E51,{0,33,40,50,60,70,80},{0,1,2,3,"3.5",4,5}))</f>
        <v>0</v>
      </c>
      <c r="G51" s="59">
        <v>22</v>
      </c>
      <c r="H51" s="59">
        <f>IF(G51="0","0",LOOKUP(G51,{0,33,40,50,60,70,80},{0,1,2,3,"3.5",4,5}))</f>
        <v>0</v>
      </c>
      <c r="I51" s="79">
        <v>12</v>
      </c>
      <c r="J51" s="79">
        <v>13</v>
      </c>
      <c r="K51" s="59">
        <f t="shared" si="4"/>
        <v>0</v>
      </c>
      <c r="L51" s="59">
        <f>IF(K51="0","0",LOOKUP(K51,{0,25,30,37,45,52,60},{0,1,2,3,"3.5",4,5}))</f>
        <v>0</v>
      </c>
      <c r="M51" s="79">
        <v>0</v>
      </c>
      <c r="N51" s="79">
        <v>0</v>
      </c>
      <c r="O51" s="59">
        <f t="shared" si="5"/>
        <v>0</v>
      </c>
      <c r="P51" s="59">
        <f>IF(O51="0","0",LOOKUP(O51,{0,33,40,50,60,70,80},{0,1,2,3,"3.5",4,5}))</f>
        <v>0</v>
      </c>
      <c r="Q51" s="79">
        <v>25</v>
      </c>
      <c r="R51" s="79">
        <v>8</v>
      </c>
      <c r="S51" s="59">
        <f t="shared" si="6"/>
        <v>0</v>
      </c>
      <c r="T51" s="59">
        <f>IF(S51="0","0",LOOKUP(S51,{0,33,40,50,60,70,80},{0,1,2,3,"3.5",4,5}))</f>
        <v>0</v>
      </c>
      <c r="U51" s="79">
        <v>20</v>
      </c>
      <c r="V51" s="79">
        <v>11</v>
      </c>
      <c r="W51" s="59">
        <f t="shared" si="7"/>
        <v>31</v>
      </c>
      <c r="X51" s="59">
        <f>IF(W51="0","0",LOOKUP(W51,{0,33,40,50,60,70,80},{0,1,2,3,"3.5",4,5}))</f>
        <v>0</v>
      </c>
      <c r="Y51" s="79">
        <v>1</v>
      </c>
      <c r="Z51" s="79">
        <v>18</v>
      </c>
      <c r="AA51" s="59">
        <f t="shared" si="8"/>
        <v>0</v>
      </c>
      <c r="AB51" s="59">
        <f>IF(AA51="0","0",LOOKUP(AA51,{0,33,40,50,60,70,80},{0,1,2,3,"3.5",4,5}))</f>
        <v>0</v>
      </c>
      <c r="AC51" s="49" t="s">
        <v>62</v>
      </c>
      <c r="AD51" s="49">
        <f>IF(ISBLANK(AB51)," ",IF(AB51="0","0",LOOKUP(AB51,{0,1,2,3,"3.5",4,5},{0,0,0,1,"1.5",2,3})))</f>
        <v>0</v>
      </c>
      <c r="AE51" s="77">
        <f t="shared" si="9"/>
        <v>0</v>
      </c>
      <c r="AF51" s="49" t="str">
        <f t="shared" si="10"/>
        <v>F</v>
      </c>
      <c r="AG51" s="58" t="str">
        <f t="shared" si="11"/>
        <v>Fail</v>
      </c>
      <c r="AH51" s="15"/>
      <c r="AI51" s="33" t="str">
        <f>IF(F51="0","0",LOOKUP(F51,{0,1,2,3,"3.5",4,5},{"F","D","C","B","A-","A","A+"}))</f>
        <v>F</v>
      </c>
      <c r="AJ51" s="33" t="str">
        <f>IF(H51="0","0",LOOKUP(H51,{0,1,2,3,"3.5",4,5},{"F","D","C","B","A-","A","A+"}))</f>
        <v>F</v>
      </c>
      <c r="AK51" s="33" t="str">
        <f>IF(L51="0","0",LOOKUP(L51,{0,1,2,3,"3.5",4,5},{"F","D","C","B","A-","A","A+"}))</f>
        <v>F</v>
      </c>
      <c r="AL51" s="33" t="str">
        <f>IF(P51="0","0",LOOKUP(P51,{0,1,2,3,"3.5",4,5},{"F","D","C","B","A-","A","A+"}))</f>
        <v>F</v>
      </c>
      <c r="AM51" s="33" t="str">
        <f>IF(T51="0","0",LOOKUP(T51,{0,1,2,3,"3.5",4,5},{"F","D","C","B","A-","A","A+"}))</f>
        <v>F</v>
      </c>
      <c r="AN51" s="33" t="str">
        <f>IF(X51="0","0",LOOKUP(X51,{0,1,2,3,"3.5",4,5},{"F","D","C","B","A-","A","A+"}))</f>
        <v>F</v>
      </c>
      <c r="AO51" s="33" t="str">
        <f>IF(AB51="0","0",LOOKUP(AB51,{0,1,2,3,"3.5",4,5},{"F","D","C","B","A-","A","A+"}))</f>
        <v>F</v>
      </c>
      <c r="AP51" s="52">
        <f t="shared" si="2"/>
        <v>53</v>
      </c>
    </row>
    <row r="52" spans="1:42" ht="20.100000000000001" customHeight="1" x14ac:dyDescent="0.25">
      <c r="A52" s="74">
        <v>3048</v>
      </c>
      <c r="B52" s="84" t="s">
        <v>651</v>
      </c>
      <c r="C52" s="79">
        <v>23</v>
      </c>
      <c r="D52" s="79">
        <v>23</v>
      </c>
      <c r="E52" s="59">
        <f t="shared" si="3"/>
        <v>46</v>
      </c>
      <c r="F52" s="59">
        <f>IF(E52="0","0",LOOKUP(E52,{0,33,40,50,60,70,80},{0,1,2,3,"3.5",4,5}))</f>
        <v>2</v>
      </c>
      <c r="G52" s="59">
        <v>37</v>
      </c>
      <c r="H52" s="59">
        <f>IF(G52="0","0",LOOKUP(G52,{0,33,40,50,60,70,80},{0,1,2,3,"3.5",4,5}))</f>
        <v>1</v>
      </c>
      <c r="I52" s="79">
        <v>0</v>
      </c>
      <c r="J52" s="79">
        <v>0</v>
      </c>
      <c r="K52" s="59">
        <f t="shared" si="4"/>
        <v>0</v>
      </c>
      <c r="L52" s="59">
        <f>IF(K52="0","0",LOOKUP(K52,{0,25,30,37,45,52,60},{0,1,2,3,"3.5",4,5}))</f>
        <v>0</v>
      </c>
      <c r="M52" s="79">
        <v>4</v>
      </c>
      <c r="N52" s="79">
        <v>15</v>
      </c>
      <c r="O52" s="59">
        <f t="shared" si="5"/>
        <v>0</v>
      </c>
      <c r="P52" s="59">
        <f>IF(O52="0","0",LOOKUP(O52,{0,33,40,50,60,70,80},{0,1,2,3,"3.5",4,5}))</f>
        <v>0</v>
      </c>
      <c r="Q52" s="79">
        <v>6</v>
      </c>
      <c r="R52" s="79">
        <v>20</v>
      </c>
      <c r="S52" s="59">
        <f t="shared" si="6"/>
        <v>0</v>
      </c>
      <c r="T52" s="59">
        <f>IF(S52="0","0",LOOKUP(S52,{0,33,40,50,60,70,80},{0,1,2,3,"3.5",4,5}))</f>
        <v>0</v>
      </c>
      <c r="U52" s="79">
        <v>0</v>
      </c>
      <c r="V52" s="79">
        <v>0</v>
      </c>
      <c r="W52" s="59">
        <f t="shared" si="7"/>
        <v>0</v>
      </c>
      <c r="X52" s="59">
        <f>IF(W52="0","0",LOOKUP(W52,{0,33,40,50,60,70,80},{0,1,2,3,"3.5",4,5}))</f>
        <v>0</v>
      </c>
      <c r="Y52" s="79">
        <v>11</v>
      </c>
      <c r="Z52" s="79">
        <v>23</v>
      </c>
      <c r="AA52" s="59">
        <f t="shared" si="8"/>
        <v>0</v>
      </c>
      <c r="AB52" s="59">
        <f>IF(AA52="0","0",LOOKUP(AA52,{0,33,40,50,60,70,80},{0,1,2,3,"3.5",4,5}))</f>
        <v>0</v>
      </c>
      <c r="AC52" s="49" t="s">
        <v>62</v>
      </c>
      <c r="AD52" s="49">
        <f>IF(ISBLANK(AB52)," ",IF(AB52="0","0",LOOKUP(AB52,{0,1,2,3,"3.5",4,5},{0,0,0,1,"1.5",2,3})))</f>
        <v>0</v>
      </c>
      <c r="AE52" s="77">
        <f t="shared" si="9"/>
        <v>0</v>
      </c>
      <c r="AF52" s="49" t="str">
        <f t="shared" si="10"/>
        <v>F</v>
      </c>
      <c r="AG52" s="58" t="str">
        <f t="shared" si="11"/>
        <v>Fail</v>
      </c>
      <c r="AI52" s="33" t="str">
        <f>IF(F52="0","0",LOOKUP(F52,{0,1,2,3,"3.5",4,5},{"F","D","C","B","A-","A","A+"}))</f>
        <v>C</v>
      </c>
      <c r="AJ52" s="33" t="str">
        <f>IF(H52="0","0",LOOKUP(H52,{0,1,2,3,"3.5",4,5},{"F","D","C","B","A-","A","A+"}))</f>
        <v>D</v>
      </c>
      <c r="AK52" s="33" t="str">
        <f>IF(L52="0","0",LOOKUP(L52,{0,1,2,3,"3.5",4,5},{"F","D","C","B","A-","A","A+"}))</f>
        <v>F</v>
      </c>
      <c r="AL52" s="33" t="str">
        <f>IF(P52="0","0",LOOKUP(P52,{0,1,2,3,"3.5",4,5},{"F","D","C","B","A-","A","A+"}))</f>
        <v>F</v>
      </c>
      <c r="AM52" s="33" t="str">
        <f>IF(T52="0","0",LOOKUP(T52,{0,1,2,3,"3.5",4,5},{"F","D","C","B","A-","A","A+"}))</f>
        <v>F</v>
      </c>
      <c r="AN52" s="33" t="str">
        <f>IF(X52="0","0",LOOKUP(X52,{0,1,2,3,"3.5",4,5},{"F","D","C","B","A-","A","A+"}))</f>
        <v>F</v>
      </c>
      <c r="AO52" s="33" t="str">
        <f>IF(AB52="0","0",LOOKUP(AB52,{0,1,2,3,"3.5",4,5},{"F","D","C","B","A-","A","A+"}))</f>
        <v>F</v>
      </c>
      <c r="AP52" s="52">
        <f t="shared" si="2"/>
        <v>83</v>
      </c>
    </row>
    <row r="53" spans="1:42" ht="20.100000000000001" customHeight="1" x14ac:dyDescent="0.25">
      <c r="A53" s="74">
        <v>3049</v>
      </c>
      <c r="B53" s="84" t="s">
        <v>652</v>
      </c>
      <c r="C53" s="79">
        <v>0</v>
      </c>
      <c r="D53" s="79">
        <v>0</v>
      </c>
      <c r="E53" s="59">
        <f t="shared" si="3"/>
        <v>0</v>
      </c>
      <c r="F53" s="59">
        <f>IF(E53="0","0",LOOKUP(E53,{0,33,40,50,60,70,80},{0,1,2,3,"3.5",4,5}))</f>
        <v>0</v>
      </c>
      <c r="G53" s="59">
        <v>0</v>
      </c>
      <c r="H53" s="59">
        <f>IF(G53="0","0",LOOKUP(G53,{0,33,40,50,60,70,80},{0,1,2,3,"3.5",4,5}))</f>
        <v>0</v>
      </c>
      <c r="I53" s="79">
        <v>0</v>
      </c>
      <c r="J53" s="79">
        <v>0</v>
      </c>
      <c r="K53" s="59">
        <f t="shared" si="4"/>
        <v>0</v>
      </c>
      <c r="L53" s="59">
        <f>IF(K53="0","0",LOOKUP(K53,{0,25,30,37,45,52,60},{0,1,2,3,"3.5",4,5}))</f>
        <v>0</v>
      </c>
      <c r="M53" s="79">
        <v>0</v>
      </c>
      <c r="N53" s="79">
        <v>0</v>
      </c>
      <c r="O53" s="59">
        <f t="shared" si="5"/>
        <v>0</v>
      </c>
      <c r="P53" s="59">
        <f>IF(O53="0","0",LOOKUP(O53,{0,33,40,50,60,70,80},{0,1,2,3,"3.5",4,5}))</f>
        <v>0</v>
      </c>
      <c r="Q53" s="79">
        <v>0</v>
      </c>
      <c r="R53" s="79">
        <v>0</v>
      </c>
      <c r="S53" s="59">
        <f t="shared" si="6"/>
        <v>0</v>
      </c>
      <c r="T53" s="59">
        <f>IF(S53="0","0",LOOKUP(S53,{0,33,40,50,60,70,80},{0,1,2,3,"3.5",4,5}))</f>
        <v>0</v>
      </c>
      <c r="U53" s="79">
        <v>0</v>
      </c>
      <c r="V53" s="79">
        <v>0</v>
      </c>
      <c r="W53" s="59">
        <f t="shared" si="7"/>
        <v>0</v>
      </c>
      <c r="X53" s="59">
        <f>IF(W53="0","0",LOOKUP(W53,{0,33,40,50,60,70,80},{0,1,2,3,"3.5",4,5}))</f>
        <v>0</v>
      </c>
      <c r="Y53" s="79">
        <v>0</v>
      </c>
      <c r="Z53" s="79">
        <v>0</v>
      </c>
      <c r="AA53" s="59">
        <f t="shared" si="8"/>
        <v>0</v>
      </c>
      <c r="AB53" s="59">
        <f>IF(AA53="0","0",LOOKUP(AA53,{0,33,40,50,60,70,80},{0,1,2,3,"3.5",4,5}))</f>
        <v>0</v>
      </c>
      <c r="AC53" s="49" t="s">
        <v>62</v>
      </c>
      <c r="AD53" s="49">
        <f>IF(ISBLANK(AB53)," ",IF(AB53="0","0",LOOKUP(AB53,{0,1,2,3,"3.5",4,5},{0,0,0,1,"1.5",2,3})))</f>
        <v>0</v>
      </c>
      <c r="AE53" s="77">
        <f t="shared" si="9"/>
        <v>0</v>
      </c>
      <c r="AF53" s="49" t="str">
        <f t="shared" si="10"/>
        <v>F</v>
      </c>
      <c r="AG53" s="58" t="str">
        <f t="shared" si="11"/>
        <v>Fail</v>
      </c>
      <c r="AI53" s="33" t="str">
        <f>IF(F53="0","0",LOOKUP(F53,{0,1,2,3,"3.5",4,5},{"F","D","C","B","A-","A","A+"}))</f>
        <v>F</v>
      </c>
      <c r="AJ53" s="33" t="str">
        <f>IF(H53="0","0",LOOKUP(H53,{0,1,2,3,"3.5",4,5},{"F","D","C","B","A-","A","A+"}))</f>
        <v>F</v>
      </c>
      <c r="AK53" s="33" t="str">
        <f>IF(L53="0","0",LOOKUP(L53,{0,1,2,3,"3.5",4,5},{"F","D","C","B","A-","A","A+"}))</f>
        <v>F</v>
      </c>
      <c r="AL53" s="33" t="str">
        <f>IF(P53="0","0",LOOKUP(P53,{0,1,2,3,"3.5",4,5},{"F","D","C","B","A-","A","A+"}))</f>
        <v>F</v>
      </c>
      <c r="AM53" s="33" t="str">
        <f>IF(T53="0","0",LOOKUP(T53,{0,1,2,3,"3.5",4,5},{"F","D","C","B","A-","A","A+"}))</f>
        <v>F</v>
      </c>
      <c r="AN53" s="33" t="str">
        <f>IF(X53="0","0",LOOKUP(X53,{0,1,2,3,"3.5",4,5},{"F","D","C","B","A-","A","A+"}))</f>
        <v>F</v>
      </c>
      <c r="AO53" s="33" t="str">
        <f>IF(AB53="0","0",LOOKUP(AB53,{0,1,2,3,"3.5",4,5},{"F","D","C","B","A-","A","A+"}))</f>
        <v>F</v>
      </c>
      <c r="AP53" s="52">
        <f t="shared" si="2"/>
        <v>0</v>
      </c>
    </row>
    <row r="54" spans="1:42" ht="20.100000000000001" customHeight="1" x14ac:dyDescent="0.25">
      <c r="A54" s="74">
        <v>3050</v>
      </c>
      <c r="B54" s="84" t="s">
        <v>653</v>
      </c>
      <c r="C54" s="79">
        <v>8</v>
      </c>
      <c r="D54" s="79">
        <v>21</v>
      </c>
      <c r="E54" s="59">
        <f t="shared" si="3"/>
        <v>0</v>
      </c>
      <c r="F54" s="59">
        <f>IF(E54="0","0",LOOKUP(E54,{0,33,40,50,60,70,80},{0,1,2,3,"3.5",4,5}))</f>
        <v>0</v>
      </c>
      <c r="G54" s="59">
        <v>21</v>
      </c>
      <c r="H54" s="59">
        <f>IF(G54="0","0",LOOKUP(G54,{0,33,40,50,60,70,80},{0,1,2,3,"3.5",4,5}))</f>
        <v>0</v>
      </c>
      <c r="I54" s="79">
        <v>14</v>
      </c>
      <c r="J54" s="79">
        <v>14</v>
      </c>
      <c r="K54" s="59">
        <f t="shared" si="4"/>
        <v>28</v>
      </c>
      <c r="L54" s="59">
        <f>IF(K54="0","0",LOOKUP(K54,{0,25,30,37,45,52,60},{0,1,2,3,"3.5",4,5}))</f>
        <v>1</v>
      </c>
      <c r="M54" s="79">
        <v>6</v>
      </c>
      <c r="N54" s="79">
        <v>17</v>
      </c>
      <c r="O54" s="59">
        <f t="shared" si="5"/>
        <v>0</v>
      </c>
      <c r="P54" s="59">
        <f>IF(O54="0","0",LOOKUP(O54,{0,33,40,50,60,70,80},{0,1,2,3,"3.5",4,5}))</f>
        <v>0</v>
      </c>
      <c r="Q54" s="79">
        <v>29</v>
      </c>
      <c r="R54" s="79">
        <v>13</v>
      </c>
      <c r="S54" s="59">
        <f t="shared" si="6"/>
        <v>42</v>
      </c>
      <c r="T54" s="59">
        <f>IF(S54="0","0",LOOKUP(S54,{0,33,40,50,60,70,80},{0,1,2,3,"3.5",4,5}))</f>
        <v>2</v>
      </c>
      <c r="U54" s="79">
        <v>31</v>
      </c>
      <c r="V54" s="79">
        <v>19</v>
      </c>
      <c r="W54" s="59">
        <f t="shared" si="7"/>
        <v>50</v>
      </c>
      <c r="X54" s="59">
        <f>IF(W54="0","0",LOOKUP(W54,{0,33,40,50,60,70,80},{0,1,2,3,"3.5",4,5}))</f>
        <v>3</v>
      </c>
      <c r="Y54" s="79">
        <v>13</v>
      </c>
      <c r="Z54" s="79">
        <v>14</v>
      </c>
      <c r="AA54" s="59">
        <f t="shared" si="8"/>
        <v>0</v>
      </c>
      <c r="AB54" s="59">
        <f>IF(AA54="0","0",LOOKUP(AA54,{0,33,40,50,60,70,80},{0,1,2,3,"3.5",4,5}))</f>
        <v>0</v>
      </c>
      <c r="AC54" s="49" t="s">
        <v>62</v>
      </c>
      <c r="AD54" s="49">
        <f>IF(ISBLANK(AB54)," ",IF(AB54="0","0",LOOKUP(AB54,{0,1,2,3,"3.5",4,5},{0,0,0,1,"1.5",2,3})))</f>
        <v>0</v>
      </c>
      <c r="AE54" s="77">
        <f t="shared" si="9"/>
        <v>0</v>
      </c>
      <c r="AF54" s="49" t="str">
        <f t="shared" si="10"/>
        <v>F</v>
      </c>
      <c r="AG54" s="58" t="str">
        <f t="shared" si="11"/>
        <v>Fail</v>
      </c>
      <c r="AI54" s="33" t="str">
        <f>IF(F54="0","0",LOOKUP(F54,{0,1,2,3,"3.5",4,5},{"F","D","C","B","A-","A","A+"}))</f>
        <v>F</v>
      </c>
      <c r="AJ54" s="33" t="str">
        <f>IF(H54="0","0",LOOKUP(H54,{0,1,2,3,"3.5",4,5},{"F","D","C","B","A-","A","A+"}))</f>
        <v>F</v>
      </c>
      <c r="AK54" s="33" t="str">
        <f>IF(L54="0","0",LOOKUP(L54,{0,1,2,3,"3.5",4,5},{"F","D","C","B","A-","A","A+"}))</f>
        <v>D</v>
      </c>
      <c r="AL54" s="33" t="str">
        <f>IF(P54="0","0",LOOKUP(P54,{0,1,2,3,"3.5",4,5},{"F","D","C","B","A-","A","A+"}))</f>
        <v>F</v>
      </c>
      <c r="AM54" s="33" t="str">
        <f>IF(T54="0","0",LOOKUP(T54,{0,1,2,3,"3.5",4,5},{"F","D","C","B","A-","A","A+"}))</f>
        <v>C</v>
      </c>
      <c r="AN54" s="33" t="str">
        <f>IF(X54="0","0",LOOKUP(X54,{0,1,2,3,"3.5",4,5},{"F","D","C","B","A-","A","A+"}))</f>
        <v>B</v>
      </c>
      <c r="AO54" s="33" t="str">
        <f>IF(AB54="0","0",LOOKUP(AB54,{0,1,2,3,"3.5",4,5},{"F","D","C","B","A-","A","A+"}))</f>
        <v>F</v>
      </c>
      <c r="AP54" s="52">
        <f t="shared" si="2"/>
        <v>141</v>
      </c>
    </row>
    <row r="55" spans="1:42" ht="20.100000000000001" customHeight="1" x14ac:dyDescent="0.25">
      <c r="A55" s="74">
        <v>3051</v>
      </c>
      <c r="B55" s="84" t="s">
        <v>498</v>
      </c>
      <c r="C55" s="79">
        <v>22</v>
      </c>
      <c r="D55" s="79">
        <v>13</v>
      </c>
      <c r="E55" s="59">
        <f t="shared" si="3"/>
        <v>35</v>
      </c>
      <c r="F55" s="59">
        <f>IF(E55="0","0",LOOKUP(E55,{0,33,40,50,60,70,80},{0,1,2,3,"3.5",4,5}))</f>
        <v>1</v>
      </c>
      <c r="G55" s="59">
        <v>22</v>
      </c>
      <c r="H55" s="59">
        <f>IF(G55="0","0",LOOKUP(G55,{0,33,40,50,60,70,80},{0,1,2,3,"3.5",4,5}))</f>
        <v>0</v>
      </c>
      <c r="I55" s="79">
        <v>21</v>
      </c>
      <c r="J55" s="79">
        <v>8</v>
      </c>
      <c r="K55" s="59">
        <f t="shared" si="4"/>
        <v>29</v>
      </c>
      <c r="L55" s="59">
        <f>IF(K55="0","0",LOOKUP(K55,{0,25,30,37,45,52,60},{0,1,2,3,"3.5",4,5}))</f>
        <v>1</v>
      </c>
      <c r="M55" s="79">
        <v>6</v>
      </c>
      <c r="N55" s="79">
        <v>17</v>
      </c>
      <c r="O55" s="59">
        <f t="shared" si="5"/>
        <v>0</v>
      </c>
      <c r="P55" s="59">
        <f>IF(O55="0","0",LOOKUP(O55,{0,33,40,50,60,70,80},{0,1,2,3,"3.5",4,5}))</f>
        <v>0</v>
      </c>
      <c r="Q55" s="79">
        <v>16</v>
      </c>
      <c r="R55" s="79">
        <v>11</v>
      </c>
      <c r="S55" s="59">
        <f t="shared" si="6"/>
        <v>0</v>
      </c>
      <c r="T55" s="59">
        <f>IF(S55="0","0",LOOKUP(S55,{0,33,40,50,60,70,80},{0,1,2,3,"3.5",4,5}))</f>
        <v>0</v>
      </c>
      <c r="U55" s="79">
        <v>26</v>
      </c>
      <c r="V55" s="79">
        <v>21</v>
      </c>
      <c r="W55" s="59">
        <f t="shared" si="7"/>
        <v>47</v>
      </c>
      <c r="X55" s="59">
        <f>IF(W55="0","0",LOOKUP(W55,{0,33,40,50,60,70,80},{0,1,2,3,"3.5",4,5}))</f>
        <v>2</v>
      </c>
      <c r="Y55" s="79">
        <v>9</v>
      </c>
      <c r="Z55" s="79">
        <v>16</v>
      </c>
      <c r="AA55" s="59">
        <f t="shared" si="8"/>
        <v>0</v>
      </c>
      <c r="AB55" s="59">
        <f>IF(AA55="0","0",LOOKUP(AA55,{0,33,40,50,60,70,80},{0,1,2,3,"3.5",4,5}))</f>
        <v>0</v>
      </c>
      <c r="AC55" s="49" t="s">
        <v>62</v>
      </c>
      <c r="AD55" s="49">
        <f>IF(ISBLANK(AB55)," ",IF(AB55="0","0",LOOKUP(AB55,{0,1,2,3,"3.5",4,5},{0,0,0,1,"1.5",2,3})))</f>
        <v>0</v>
      </c>
      <c r="AE55" s="77">
        <f t="shared" si="9"/>
        <v>0</v>
      </c>
      <c r="AF55" s="49" t="str">
        <f t="shared" si="10"/>
        <v>F</v>
      </c>
      <c r="AG55" s="58" t="str">
        <f t="shared" si="11"/>
        <v>Fail</v>
      </c>
      <c r="AI55" s="33" t="str">
        <f>IF(F55="0","0",LOOKUP(F55,{0,1,2,3,"3.5",4,5},{"F","D","C","B","A-","A","A+"}))</f>
        <v>D</v>
      </c>
      <c r="AJ55" s="33" t="str">
        <f>IF(H55="0","0",LOOKUP(H55,{0,1,2,3,"3.5",4,5},{"F","D","C","B","A-","A","A+"}))</f>
        <v>F</v>
      </c>
      <c r="AK55" s="33" t="str">
        <f>IF(L55="0","0",LOOKUP(L55,{0,1,2,3,"3.5",4,5},{"F","D","C","B","A-","A","A+"}))</f>
        <v>D</v>
      </c>
      <c r="AL55" s="33" t="str">
        <f>IF(P55="0","0",LOOKUP(P55,{0,1,2,3,"3.5",4,5},{"F","D","C","B","A-","A","A+"}))</f>
        <v>F</v>
      </c>
      <c r="AM55" s="33" t="str">
        <f>IF(T55="0","0",LOOKUP(T55,{0,1,2,3,"3.5",4,5},{"F","D","C","B","A-","A","A+"}))</f>
        <v>F</v>
      </c>
      <c r="AN55" s="33" t="str">
        <f>IF(X55="0","0",LOOKUP(X55,{0,1,2,3,"3.5",4,5},{"F","D","C","B","A-","A","A+"}))</f>
        <v>C</v>
      </c>
      <c r="AO55" s="33" t="str">
        <f>IF(AB55="0","0",LOOKUP(AB55,{0,1,2,3,"3.5",4,5},{"F","D","C","B","A-","A","A+"}))</f>
        <v>F</v>
      </c>
      <c r="AP55" s="52">
        <f t="shared" si="2"/>
        <v>133</v>
      </c>
    </row>
    <row r="56" spans="1:42" ht="20.100000000000001" customHeight="1" x14ac:dyDescent="0.25">
      <c r="A56" s="74">
        <v>3052</v>
      </c>
      <c r="B56" s="84" t="s">
        <v>654</v>
      </c>
      <c r="C56" s="79">
        <v>21</v>
      </c>
      <c r="D56" s="79">
        <v>18</v>
      </c>
      <c r="E56" s="59">
        <f t="shared" si="3"/>
        <v>39</v>
      </c>
      <c r="F56" s="59">
        <f>IF(E56="0","0",LOOKUP(E56,{0,33,40,50,60,70,80},{0,1,2,3,"3.5",4,5}))</f>
        <v>1</v>
      </c>
      <c r="G56" s="59">
        <v>33</v>
      </c>
      <c r="H56" s="59">
        <f>IF(G56="0","0",LOOKUP(G56,{0,33,40,50,60,70,80},{0,1,2,3,"3.5",4,5}))</f>
        <v>1</v>
      </c>
      <c r="I56" s="79">
        <v>22</v>
      </c>
      <c r="J56" s="79">
        <v>18</v>
      </c>
      <c r="K56" s="59">
        <f t="shared" si="4"/>
        <v>40</v>
      </c>
      <c r="L56" s="59">
        <f>IF(K56="0","0",LOOKUP(K56,{0,25,30,37,45,52,60},{0,1,2,3,"3.5",4,5}))</f>
        <v>3</v>
      </c>
      <c r="M56" s="79">
        <v>16</v>
      </c>
      <c r="N56" s="79">
        <v>19</v>
      </c>
      <c r="O56" s="59">
        <f t="shared" si="5"/>
        <v>0</v>
      </c>
      <c r="P56" s="59">
        <f>IF(O56="0","0",LOOKUP(O56,{0,33,40,50,60,70,80},{0,1,2,3,"3.5",4,5}))</f>
        <v>0</v>
      </c>
      <c r="Q56" s="79">
        <v>24</v>
      </c>
      <c r="R56" s="79">
        <v>17</v>
      </c>
      <c r="S56" s="59">
        <f t="shared" si="6"/>
        <v>41</v>
      </c>
      <c r="T56" s="59">
        <f>IF(S56="0","0",LOOKUP(S56,{0,33,40,50,60,70,80},{0,1,2,3,"3.5",4,5}))</f>
        <v>2</v>
      </c>
      <c r="U56" s="79">
        <v>20</v>
      </c>
      <c r="V56" s="79">
        <v>18</v>
      </c>
      <c r="W56" s="59">
        <f t="shared" si="7"/>
        <v>38</v>
      </c>
      <c r="X56" s="59">
        <f>IF(W56="0","0",LOOKUP(W56,{0,33,40,50,60,70,80},{0,1,2,3,"3.5",4,5}))</f>
        <v>1</v>
      </c>
      <c r="Y56" s="79">
        <v>1</v>
      </c>
      <c r="Z56" s="79">
        <v>22</v>
      </c>
      <c r="AA56" s="59">
        <f t="shared" si="8"/>
        <v>0</v>
      </c>
      <c r="AB56" s="59">
        <f>IF(AA56="0","0",LOOKUP(AA56,{0,33,40,50,60,70,80},{0,1,2,3,"3.5",4,5}))</f>
        <v>0</v>
      </c>
      <c r="AC56" s="49" t="s">
        <v>62</v>
      </c>
      <c r="AD56" s="49">
        <f>IF(ISBLANK(AB56)," ",IF(AB56="0","0",LOOKUP(AB56,{0,1,2,3,"3.5",4,5},{0,0,0,1,"1.5",2,3})))</f>
        <v>0</v>
      </c>
      <c r="AE56" s="77">
        <f t="shared" si="9"/>
        <v>0</v>
      </c>
      <c r="AF56" s="49" t="str">
        <f t="shared" si="10"/>
        <v>F</v>
      </c>
      <c r="AG56" s="58" t="str">
        <f t="shared" si="11"/>
        <v>Fail</v>
      </c>
      <c r="AI56" s="33" t="str">
        <f>IF(F56="0","0",LOOKUP(F56,{0,1,2,3,"3.5",4,5},{"F","D","C","B","A-","A","A+"}))</f>
        <v>D</v>
      </c>
      <c r="AJ56" s="33" t="str">
        <f>IF(H56="0","0",LOOKUP(H56,{0,1,2,3,"3.5",4,5},{"F","D","C","B","A-","A","A+"}))</f>
        <v>D</v>
      </c>
      <c r="AK56" s="33" t="str">
        <f>IF(L56="0","0",LOOKUP(L56,{0,1,2,3,"3.5",4,5},{"F","D","C","B","A-","A","A+"}))</f>
        <v>B</v>
      </c>
      <c r="AL56" s="33" t="str">
        <f>IF(P56="0","0",LOOKUP(P56,{0,1,2,3,"3.5",4,5},{"F","D","C","B","A-","A","A+"}))</f>
        <v>F</v>
      </c>
      <c r="AM56" s="33" t="str">
        <f>IF(T56="0","0",LOOKUP(T56,{0,1,2,3,"3.5",4,5},{"F","D","C","B","A-","A","A+"}))</f>
        <v>C</v>
      </c>
      <c r="AN56" s="33" t="str">
        <f>IF(X56="0","0",LOOKUP(X56,{0,1,2,3,"3.5",4,5},{"F","D","C","B","A-","A","A+"}))</f>
        <v>D</v>
      </c>
      <c r="AO56" s="33" t="str">
        <f>IF(AB56="0","0",LOOKUP(AB56,{0,1,2,3,"3.5",4,5},{"F","D","C","B","A-","A","A+"}))</f>
        <v>F</v>
      </c>
      <c r="AP56" s="52">
        <f t="shared" si="2"/>
        <v>191</v>
      </c>
    </row>
    <row r="57" spans="1:42" ht="20.100000000000001" customHeight="1" x14ac:dyDescent="0.25">
      <c r="A57" s="74">
        <v>3053</v>
      </c>
      <c r="B57" s="84" t="s">
        <v>655</v>
      </c>
      <c r="C57" s="79">
        <v>35</v>
      </c>
      <c r="D57" s="79">
        <v>21</v>
      </c>
      <c r="E57" s="59">
        <f t="shared" si="3"/>
        <v>56</v>
      </c>
      <c r="F57" s="59">
        <f>IF(E57="0","0",LOOKUP(E57,{0,33,40,50,60,70,80},{0,1,2,3,"3.5",4,5}))</f>
        <v>3</v>
      </c>
      <c r="G57" s="59">
        <v>41</v>
      </c>
      <c r="H57" s="59">
        <f>IF(G57="0","0",LOOKUP(G57,{0,33,40,50,60,70,80},{0,1,2,3,"3.5",4,5}))</f>
        <v>2</v>
      </c>
      <c r="I57" s="79">
        <v>26</v>
      </c>
      <c r="J57" s="79">
        <v>17</v>
      </c>
      <c r="K57" s="59">
        <f t="shared" si="4"/>
        <v>43</v>
      </c>
      <c r="L57" s="59">
        <f>IF(K57="0","0",LOOKUP(K57,{0,25,30,37,45,52,60},{0,1,2,3,"3.5",4,5}))</f>
        <v>3</v>
      </c>
      <c r="M57" s="79">
        <v>32</v>
      </c>
      <c r="N57" s="79">
        <v>20</v>
      </c>
      <c r="O57" s="59">
        <f t="shared" si="5"/>
        <v>52</v>
      </c>
      <c r="P57" s="59">
        <f>IF(O57="0","0",LOOKUP(O57,{0,33,40,50,60,70,80},{0,1,2,3,"3.5",4,5}))</f>
        <v>3</v>
      </c>
      <c r="Q57" s="79">
        <v>29</v>
      </c>
      <c r="R57" s="79">
        <v>19</v>
      </c>
      <c r="S57" s="59">
        <f t="shared" si="6"/>
        <v>48</v>
      </c>
      <c r="T57" s="59">
        <f>IF(S57="0","0",LOOKUP(S57,{0,33,40,50,60,70,80},{0,1,2,3,"3.5",4,5}))</f>
        <v>2</v>
      </c>
      <c r="U57" s="79">
        <v>31</v>
      </c>
      <c r="V57" s="79">
        <v>18</v>
      </c>
      <c r="W57" s="59">
        <f t="shared" si="7"/>
        <v>49</v>
      </c>
      <c r="X57" s="59">
        <f>IF(W57="0","0",LOOKUP(W57,{0,33,40,50,60,70,80},{0,1,2,3,"3.5",4,5}))</f>
        <v>2</v>
      </c>
      <c r="Y57" s="79">
        <v>18</v>
      </c>
      <c r="Z57" s="79">
        <v>22</v>
      </c>
      <c r="AA57" s="59">
        <f t="shared" si="8"/>
        <v>0</v>
      </c>
      <c r="AB57" s="59">
        <f>IF(AA57="0","0",LOOKUP(AA57,{0,33,40,50,60,70,80},{0,1,2,3,"3.5",4,5}))</f>
        <v>0</v>
      </c>
      <c r="AC57" s="49" t="s">
        <v>62</v>
      </c>
      <c r="AD57" s="49">
        <f>IF(ISBLANK(AB57)," ",IF(AB57="0","0",LOOKUP(AB57,{0,1,2,3,"3.5",4,5},{0,0,0,1,"1.5",2,3})))</f>
        <v>0</v>
      </c>
      <c r="AE57" s="77">
        <f t="shared" si="9"/>
        <v>2.5</v>
      </c>
      <c r="AF57" s="49" t="str">
        <f t="shared" si="10"/>
        <v>C</v>
      </c>
      <c r="AG57" s="58" t="str">
        <f t="shared" si="11"/>
        <v>Bellow Average Result</v>
      </c>
      <c r="AI57" s="33" t="str">
        <f>IF(F57="0","0",LOOKUP(F57,{0,1,2,3,"3.5",4,5},{"F","D","C","B","A-","A","A+"}))</f>
        <v>B</v>
      </c>
      <c r="AJ57" s="33" t="str">
        <f>IF(H57="0","0",LOOKUP(H57,{0,1,2,3,"3.5",4,5},{"F","D","C","B","A-","A","A+"}))</f>
        <v>C</v>
      </c>
      <c r="AK57" s="33" t="str">
        <f>IF(L57="0","0",LOOKUP(L57,{0,1,2,3,"3.5",4,5},{"F","D","C","B","A-","A","A+"}))</f>
        <v>B</v>
      </c>
      <c r="AL57" s="33" t="str">
        <f>IF(P57="0","0",LOOKUP(P57,{0,1,2,3,"3.5",4,5},{"F","D","C","B","A-","A","A+"}))</f>
        <v>B</v>
      </c>
      <c r="AM57" s="33" t="str">
        <f>IF(T57="0","0",LOOKUP(T57,{0,1,2,3,"3.5",4,5},{"F","D","C","B","A-","A","A+"}))</f>
        <v>C</v>
      </c>
      <c r="AN57" s="33" t="str">
        <f>IF(X57="0","0",LOOKUP(X57,{0,1,2,3,"3.5",4,5},{"F","D","C","B","A-","A","A+"}))</f>
        <v>C</v>
      </c>
      <c r="AO57" s="33" t="str">
        <f>IF(AB57="0","0",LOOKUP(AB57,{0,1,2,3,"3.5",4,5},{"F","D","C","B","A-","A","A+"}))</f>
        <v>F</v>
      </c>
      <c r="AP57" s="52">
        <f t="shared" si="2"/>
        <v>289</v>
      </c>
    </row>
    <row r="58" spans="1:42" ht="20.100000000000001" customHeight="1" x14ac:dyDescent="0.25">
      <c r="A58" s="74">
        <v>3054</v>
      </c>
      <c r="B58" s="84" t="s">
        <v>656</v>
      </c>
      <c r="C58" s="79">
        <v>30</v>
      </c>
      <c r="D58" s="79">
        <v>17</v>
      </c>
      <c r="E58" s="59">
        <f t="shared" si="3"/>
        <v>47</v>
      </c>
      <c r="F58" s="59">
        <f>IF(E58="0","0",LOOKUP(E58,{0,33,40,50,60,70,80},{0,1,2,3,"3.5",4,5}))</f>
        <v>2</v>
      </c>
      <c r="G58" s="59">
        <v>33</v>
      </c>
      <c r="H58" s="59">
        <f>IF(G58="0","0",LOOKUP(G58,{0,33,40,50,60,70,80},{0,1,2,3,"3.5",4,5}))</f>
        <v>1</v>
      </c>
      <c r="I58" s="79">
        <v>26</v>
      </c>
      <c r="J58" s="79">
        <v>17</v>
      </c>
      <c r="K58" s="59">
        <f t="shared" si="4"/>
        <v>43</v>
      </c>
      <c r="L58" s="59">
        <f>IF(K58="0","0",LOOKUP(K58,{0,25,30,37,45,52,60},{0,1,2,3,"3.5",4,5}))</f>
        <v>3</v>
      </c>
      <c r="M58" s="79">
        <v>6</v>
      </c>
      <c r="N58" s="79">
        <v>13</v>
      </c>
      <c r="O58" s="59">
        <f t="shared" si="5"/>
        <v>0</v>
      </c>
      <c r="P58" s="59">
        <f>IF(O58="0","0",LOOKUP(O58,{0,33,40,50,60,70,80},{0,1,2,3,"3.5",4,5}))</f>
        <v>0</v>
      </c>
      <c r="Q58" s="79">
        <v>13</v>
      </c>
      <c r="R58" s="79">
        <v>14</v>
      </c>
      <c r="S58" s="59">
        <f t="shared" si="6"/>
        <v>0</v>
      </c>
      <c r="T58" s="59">
        <f>IF(S58="0","0",LOOKUP(S58,{0,33,40,50,60,70,80},{0,1,2,3,"3.5",4,5}))</f>
        <v>0</v>
      </c>
      <c r="U58" s="79">
        <v>0</v>
      </c>
      <c r="V58" s="79">
        <v>0</v>
      </c>
      <c r="W58" s="59">
        <f t="shared" si="7"/>
        <v>0</v>
      </c>
      <c r="X58" s="59">
        <f>IF(W58="0","0",LOOKUP(W58,{0,33,40,50,60,70,80},{0,1,2,3,"3.5",4,5}))</f>
        <v>0</v>
      </c>
      <c r="Y58" s="79">
        <v>12</v>
      </c>
      <c r="Z58" s="79">
        <v>17</v>
      </c>
      <c r="AA58" s="59">
        <f t="shared" si="8"/>
        <v>0</v>
      </c>
      <c r="AB58" s="59">
        <f>IF(AA58="0","0",LOOKUP(AA58,{0,33,40,50,60,70,80},{0,1,2,3,"3.5",4,5}))</f>
        <v>0</v>
      </c>
      <c r="AC58" s="49" t="s">
        <v>62</v>
      </c>
      <c r="AD58" s="49">
        <f>IF(ISBLANK(AB58)," ",IF(AB58="0","0",LOOKUP(AB58,{0,1,2,3,"3.5",4,5},{0,0,0,1,"1.5",2,3})))</f>
        <v>0</v>
      </c>
      <c r="AE58" s="77">
        <f t="shared" si="9"/>
        <v>0</v>
      </c>
      <c r="AF58" s="49" t="str">
        <f t="shared" si="10"/>
        <v>F</v>
      </c>
      <c r="AG58" s="58" t="str">
        <f t="shared" si="11"/>
        <v>Fail</v>
      </c>
      <c r="AI58" s="33" t="str">
        <f>IF(F58="0","0",LOOKUP(F58,{0,1,2,3,"3.5",4,5},{"F","D","C","B","A-","A","A+"}))</f>
        <v>C</v>
      </c>
      <c r="AJ58" s="33" t="str">
        <f>IF(H58="0","0",LOOKUP(H58,{0,1,2,3,"3.5",4,5},{"F","D","C","B","A-","A","A+"}))</f>
        <v>D</v>
      </c>
      <c r="AK58" s="33" t="str">
        <f>IF(L58="0","0",LOOKUP(L58,{0,1,2,3,"3.5",4,5},{"F","D","C","B","A-","A","A+"}))</f>
        <v>B</v>
      </c>
      <c r="AL58" s="33" t="str">
        <f>IF(P58="0","0",LOOKUP(P58,{0,1,2,3,"3.5",4,5},{"F","D","C","B","A-","A","A+"}))</f>
        <v>F</v>
      </c>
      <c r="AM58" s="33" t="str">
        <f>IF(T58="0","0",LOOKUP(T58,{0,1,2,3,"3.5",4,5},{"F","D","C","B","A-","A","A+"}))</f>
        <v>F</v>
      </c>
      <c r="AN58" s="33" t="str">
        <f>IF(X58="0","0",LOOKUP(X58,{0,1,2,3,"3.5",4,5},{"F","D","C","B","A-","A","A+"}))</f>
        <v>F</v>
      </c>
      <c r="AO58" s="33" t="str">
        <f>IF(AB58="0","0",LOOKUP(AB58,{0,1,2,3,"3.5",4,5},{"F","D","C","B","A-","A","A+"}))</f>
        <v>F</v>
      </c>
      <c r="AP58" s="52">
        <f t="shared" si="2"/>
        <v>123</v>
      </c>
    </row>
    <row r="59" spans="1:42" ht="20.100000000000001" customHeight="1" x14ac:dyDescent="0.25">
      <c r="A59" s="74">
        <v>3055</v>
      </c>
      <c r="B59" s="84" t="s">
        <v>657</v>
      </c>
      <c r="C59" s="79">
        <v>12</v>
      </c>
      <c r="D59" s="79">
        <v>20</v>
      </c>
      <c r="E59" s="59">
        <f t="shared" si="3"/>
        <v>0</v>
      </c>
      <c r="F59" s="59">
        <f>IF(E59="0","0",LOOKUP(E59,{0,33,40,50,60,70,80},{0,1,2,3,"3.5",4,5}))</f>
        <v>0</v>
      </c>
      <c r="G59" s="59">
        <v>27</v>
      </c>
      <c r="H59" s="59">
        <f>IF(G59="0","0",LOOKUP(G59,{0,33,40,50,60,70,80},{0,1,2,3,"3.5",4,5}))</f>
        <v>0</v>
      </c>
      <c r="I59" s="79">
        <v>14</v>
      </c>
      <c r="J59" s="79">
        <v>10</v>
      </c>
      <c r="K59" s="59">
        <f t="shared" si="4"/>
        <v>24</v>
      </c>
      <c r="L59" s="59">
        <f>IF(K59="0","0",LOOKUP(K59,{0,25,30,37,45,52,60},{0,1,2,3,"3.5",4,5}))</f>
        <v>0</v>
      </c>
      <c r="M59" s="79">
        <v>2</v>
      </c>
      <c r="N59" s="79">
        <v>8</v>
      </c>
      <c r="O59" s="59">
        <f t="shared" si="5"/>
        <v>0</v>
      </c>
      <c r="P59" s="59">
        <f>IF(O59="0","0",LOOKUP(O59,{0,33,40,50,60,70,80},{0,1,2,3,"3.5",4,5}))</f>
        <v>0</v>
      </c>
      <c r="Q59" s="79">
        <v>6</v>
      </c>
      <c r="R59" s="79">
        <v>12</v>
      </c>
      <c r="S59" s="59">
        <f t="shared" si="6"/>
        <v>0</v>
      </c>
      <c r="T59" s="59">
        <f>IF(S59="0","0",LOOKUP(S59,{0,33,40,50,60,70,80},{0,1,2,3,"3.5",4,5}))</f>
        <v>0</v>
      </c>
      <c r="U59" s="79">
        <v>6</v>
      </c>
      <c r="V59" s="79">
        <v>15</v>
      </c>
      <c r="W59" s="59">
        <f t="shared" si="7"/>
        <v>0</v>
      </c>
      <c r="X59" s="59">
        <f>IF(W59="0","0",LOOKUP(W59,{0,33,40,50,60,70,80},{0,1,2,3,"3.5",4,5}))</f>
        <v>0</v>
      </c>
      <c r="Y59" s="79">
        <v>7</v>
      </c>
      <c r="Z59" s="79">
        <v>17</v>
      </c>
      <c r="AA59" s="59">
        <f t="shared" si="8"/>
        <v>0</v>
      </c>
      <c r="AB59" s="59">
        <f>IF(AA59="0","0",LOOKUP(AA59,{0,33,40,50,60,70,80},{0,1,2,3,"3.5",4,5}))</f>
        <v>0</v>
      </c>
      <c r="AC59" s="49" t="s">
        <v>62</v>
      </c>
      <c r="AD59" s="49">
        <f>IF(ISBLANK(AB59)," ",IF(AB59="0","0",LOOKUP(AB59,{0,1,2,3,"3.5",4,5},{0,0,0,1,"1.5",2,3})))</f>
        <v>0</v>
      </c>
      <c r="AE59" s="77">
        <f t="shared" si="9"/>
        <v>0</v>
      </c>
      <c r="AF59" s="49" t="str">
        <f t="shared" si="10"/>
        <v>F</v>
      </c>
      <c r="AG59" s="58" t="str">
        <f t="shared" si="11"/>
        <v>Fail</v>
      </c>
      <c r="AI59" s="33" t="str">
        <f>IF(F59="0","0",LOOKUP(F59,{0,1,2,3,"3.5",4,5},{"F","D","C","B","A-","A","A+"}))</f>
        <v>F</v>
      </c>
      <c r="AJ59" s="33" t="str">
        <f>IF(H59="0","0",LOOKUP(H59,{0,1,2,3,"3.5",4,5},{"F","D","C","B","A-","A","A+"}))</f>
        <v>F</v>
      </c>
      <c r="AK59" s="33" t="str">
        <f>IF(L59="0","0",LOOKUP(L59,{0,1,2,3,"3.5",4,5},{"F","D","C","B","A-","A","A+"}))</f>
        <v>F</v>
      </c>
      <c r="AL59" s="33" t="str">
        <f>IF(P59="0","0",LOOKUP(P59,{0,1,2,3,"3.5",4,5},{"F","D","C","B","A-","A","A+"}))</f>
        <v>F</v>
      </c>
      <c r="AM59" s="33" t="str">
        <f>IF(T59="0","0",LOOKUP(T59,{0,1,2,3,"3.5",4,5},{"F","D","C","B","A-","A","A+"}))</f>
        <v>F</v>
      </c>
      <c r="AN59" s="33" t="str">
        <f>IF(X59="0","0",LOOKUP(X59,{0,1,2,3,"3.5",4,5},{"F","D","C","B","A-","A","A+"}))</f>
        <v>F</v>
      </c>
      <c r="AO59" s="33" t="str">
        <f>IF(AB59="0","0",LOOKUP(AB59,{0,1,2,3,"3.5",4,5},{"F","D","C","B","A-","A","A+"}))</f>
        <v>F</v>
      </c>
      <c r="AP59" s="52">
        <f t="shared" si="2"/>
        <v>51</v>
      </c>
    </row>
    <row r="60" spans="1:42" ht="20.100000000000001" customHeight="1" x14ac:dyDescent="0.25">
      <c r="A60" s="74">
        <v>3056</v>
      </c>
      <c r="B60" s="84" t="s">
        <v>658</v>
      </c>
      <c r="C60" s="79">
        <v>20</v>
      </c>
      <c r="D60" s="79">
        <v>16</v>
      </c>
      <c r="E60" s="59">
        <f t="shared" si="3"/>
        <v>36</v>
      </c>
      <c r="F60" s="59">
        <f>IF(E60="0","0",LOOKUP(E60,{0,33,40,50,60,70,80},{0,1,2,3,"3.5",4,5}))</f>
        <v>1</v>
      </c>
      <c r="G60" s="59">
        <v>24</v>
      </c>
      <c r="H60" s="59">
        <f>IF(G60="0","0",LOOKUP(G60,{0,33,40,50,60,70,80},{0,1,2,3,"3.5",4,5}))</f>
        <v>0</v>
      </c>
      <c r="I60" s="79">
        <v>19</v>
      </c>
      <c r="J60" s="79">
        <v>10</v>
      </c>
      <c r="K60" s="59">
        <f t="shared" si="4"/>
        <v>29</v>
      </c>
      <c r="L60" s="59">
        <f>IF(K60="0","0",LOOKUP(K60,{0,25,30,37,45,52,60},{0,1,2,3,"3.5",4,5}))</f>
        <v>1</v>
      </c>
      <c r="M60" s="79">
        <v>0</v>
      </c>
      <c r="N60" s="79">
        <v>10</v>
      </c>
      <c r="O60" s="59">
        <f t="shared" si="5"/>
        <v>0</v>
      </c>
      <c r="P60" s="59">
        <f>IF(O60="0","0",LOOKUP(O60,{0,33,40,50,60,70,80},{0,1,2,3,"3.5",4,5}))</f>
        <v>0</v>
      </c>
      <c r="Q60" s="79">
        <v>4</v>
      </c>
      <c r="R60" s="79">
        <v>16</v>
      </c>
      <c r="S60" s="59">
        <f t="shared" si="6"/>
        <v>0</v>
      </c>
      <c r="T60" s="59">
        <f>IF(S60="0","0",LOOKUP(S60,{0,33,40,50,60,70,80},{0,1,2,3,"3.5",4,5}))</f>
        <v>0</v>
      </c>
      <c r="U60" s="79">
        <v>5</v>
      </c>
      <c r="V60" s="79">
        <v>17</v>
      </c>
      <c r="W60" s="59">
        <f t="shared" si="7"/>
        <v>0</v>
      </c>
      <c r="X60" s="59">
        <f>IF(W60="0","0",LOOKUP(W60,{0,33,40,50,60,70,80},{0,1,2,3,"3.5",4,5}))</f>
        <v>0</v>
      </c>
      <c r="Y60" s="79">
        <v>7</v>
      </c>
      <c r="Z60" s="79">
        <v>12</v>
      </c>
      <c r="AA60" s="59">
        <f t="shared" si="8"/>
        <v>0</v>
      </c>
      <c r="AB60" s="59">
        <f>IF(AA60="0","0",LOOKUP(AA60,{0,33,40,50,60,70,80},{0,1,2,3,"3.5",4,5}))</f>
        <v>0</v>
      </c>
      <c r="AC60" s="49" t="s">
        <v>62</v>
      </c>
      <c r="AD60" s="49">
        <f>IF(ISBLANK(AB60)," ",IF(AB60="0","0",LOOKUP(AB60,{0,1,2,3,"3.5",4,5},{0,0,0,1,"1.5",2,3})))</f>
        <v>0</v>
      </c>
      <c r="AE60" s="77">
        <f t="shared" si="9"/>
        <v>0</v>
      </c>
      <c r="AF60" s="49" t="str">
        <f t="shared" si="10"/>
        <v>F</v>
      </c>
      <c r="AG60" s="58" t="str">
        <f t="shared" si="11"/>
        <v>Fail</v>
      </c>
      <c r="AI60" s="33" t="str">
        <f>IF(F60="0","0",LOOKUP(F60,{0,1,2,3,"3.5",4,5},{"F","D","C","B","A-","A","A+"}))</f>
        <v>D</v>
      </c>
      <c r="AJ60" s="33" t="str">
        <f>IF(H60="0","0",LOOKUP(H60,{0,1,2,3,"3.5",4,5},{"F","D","C","B","A-","A","A+"}))</f>
        <v>F</v>
      </c>
      <c r="AK60" s="33" t="str">
        <f>IF(L60="0","0",LOOKUP(L60,{0,1,2,3,"3.5",4,5},{"F","D","C","B","A-","A","A+"}))</f>
        <v>D</v>
      </c>
      <c r="AL60" s="33" t="str">
        <f>IF(P60="0","0",LOOKUP(P60,{0,1,2,3,"3.5",4,5},{"F","D","C","B","A-","A","A+"}))</f>
        <v>F</v>
      </c>
      <c r="AM60" s="33" t="str">
        <f>IF(T60="0","0",LOOKUP(T60,{0,1,2,3,"3.5",4,5},{"F","D","C","B","A-","A","A+"}))</f>
        <v>F</v>
      </c>
      <c r="AN60" s="33" t="str">
        <f>IF(X60="0","0",LOOKUP(X60,{0,1,2,3,"3.5",4,5},{"F","D","C","B","A-","A","A+"}))</f>
        <v>F</v>
      </c>
      <c r="AO60" s="33" t="str">
        <f>IF(AB60="0","0",LOOKUP(AB60,{0,1,2,3,"3.5",4,5},{"F","D","C","B","A-","A","A+"}))</f>
        <v>F</v>
      </c>
      <c r="AP60" s="52">
        <f t="shared" si="2"/>
        <v>89</v>
      </c>
    </row>
    <row r="61" spans="1:42" ht="20.100000000000001" customHeight="1" x14ac:dyDescent="0.25">
      <c r="A61" s="74">
        <v>3057</v>
      </c>
      <c r="B61" s="84" t="s">
        <v>659</v>
      </c>
      <c r="C61" s="79">
        <v>0</v>
      </c>
      <c r="D61" s="79">
        <v>0</v>
      </c>
      <c r="E61" s="59">
        <f t="shared" si="3"/>
        <v>0</v>
      </c>
      <c r="F61" s="59">
        <f>IF(E61="0","0",LOOKUP(E61,{0,33,40,50,60,70,80},{0,1,2,3,"3.5",4,5}))</f>
        <v>0</v>
      </c>
      <c r="G61" s="59">
        <v>0</v>
      </c>
      <c r="H61" s="59">
        <f>IF(G61="0","0",LOOKUP(G61,{0,33,40,50,60,70,80},{0,1,2,3,"3.5",4,5}))</f>
        <v>0</v>
      </c>
      <c r="I61" s="79">
        <v>0</v>
      </c>
      <c r="J61" s="79">
        <v>0</v>
      </c>
      <c r="K61" s="59">
        <f t="shared" si="4"/>
        <v>0</v>
      </c>
      <c r="L61" s="59">
        <f>IF(K61="0","0",LOOKUP(K61,{0,25,30,37,45,52,60},{0,1,2,3,"3.5",4,5}))</f>
        <v>0</v>
      </c>
      <c r="M61" s="79">
        <v>0</v>
      </c>
      <c r="N61" s="79">
        <v>0</v>
      </c>
      <c r="O61" s="59">
        <f t="shared" si="5"/>
        <v>0</v>
      </c>
      <c r="P61" s="59">
        <f>IF(O61="0","0",LOOKUP(O61,{0,33,40,50,60,70,80},{0,1,2,3,"3.5",4,5}))</f>
        <v>0</v>
      </c>
      <c r="Q61" s="79">
        <v>0</v>
      </c>
      <c r="R61" s="79">
        <v>0</v>
      </c>
      <c r="S61" s="59">
        <f t="shared" si="6"/>
        <v>0</v>
      </c>
      <c r="T61" s="59">
        <f>IF(S61="0","0",LOOKUP(S61,{0,33,40,50,60,70,80},{0,1,2,3,"3.5",4,5}))</f>
        <v>0</v>
      </c>
      <c r="U61" s="79">
        <v>0</v>
      </c>
      <c r="V61" s="79">
        <v>0</v>
      </c>
      <c r="W61" s="59">
        <f t="shared" si="7"/>
        <v>0</v>
      </c>
      <c r="X61" s="59">
        <f>IF(W61="0","0",LOOKUP(W61,{0,33,40,50,60,70,80},{0,1,2,3,"3.5",4,5}))</f>
        <v>0</v>
      </c>
      <c r="Y61" s="79">
        <v>0</v>
      </c>
      <c r="Z61" s="79">
        <v>0</v>
      </c>
      <c r="AA61" s="59">
        <f t="shared" si="8"/>
        <v>0</v>
      </c>
      <c r="AB61" s="59">
        <f>IF(AA61="0","0",LOOKUP(AA61,{0,33,40,50,60,70,80},{0,1,2,3,"3.5",4,5}))</f>
        <v>0</v>
      </c>
      <c r="AC61" s="49" t="s">
        <v>62</v>
      </c>
      <c r="AD61" s="49">
        <f>IF(ISBLANK(AB61)," ",IF(AB61="0","0",LOOKUP(AB61,{0,1,2,3,"3.5",4,5},{0,0,0,1,"1.5",2,3})))</f>
        <v>0</v>
      </c>
      <c r="AE61" s="77">
        <f t="shared" si="9"/>
        <v>0</v>
      </c>
      <c r="AF61" s="49" t="str">
        <f t="shared" si="10"/>
        <v>F</v>
      </c>
      <c r="AG61" s="58" t="str">
        <f t="shared" si="11"/>
        <v>Fail</v>
      </c>
      <c r="AI61" s="33" t="str">
        <f>IF(F61="0","0",LOOKUP(F61,{0,1,2,3,"3.5",4,5},{"F","D","C","B","A-","A","A+"}))</f>
        <v>F</v>
      </c>
      <c r="AJ61" s="33" t="str">
        <f>IF(H61="0","0",LOOKUP(H61,{0,1,2,3,"3.5",4,5},{"F","D","C","B","A-","A","A+"}))</f>
        <v>F</v>
      </c>
      <c r="AK61" s="33" t="str">
        <f>IF(L61="0","0",LOOKUP(L61,{0,1,2,3,"3.5",4,5},{"F","D","C","B","A-","A","A+"}))</f>
        <v>F</v>
      </c>
      <c r="AL61" s="33" t="str">
        <f>IF(P61="0","0",LOOKUP(P61,{0,1,2,3,"3.5",4,5},{"F","D","C","B","A-","A","A+"}))</f>
        <v>F</v>
      </c>
      <c r="AM61" s="33" t="str">
        <f>IF(T61="0","0",LOOKUP(T61,{0,1,2,3,"3.5",4,5},{"F","D","C","B","A-","A","A+"}))</f>
        <v>F</v>
      </c>
      <c r="AN61" s="33" t="str">
        <f>IF(X61="0","0",LOOKUP(X61,{0,1,2,3,"3.5",4,5},{"F","D","C","B","A-","A","A+"}))</f>
        <v>F</v>
      </c>
      <c r="AO61" s="33" t="str">
        <f>IF(AB61="0","0",LOOKUP(AB61,{0,1,2,3,"3.5",4,5},{"F","D","C","B","A-","A","A+"}))</f>
        <v>F</v>
      </c>
      <c r="AP61" s="52">
        <f t="shared" si="2"/>
        <v>0</v>
      </c>
    </row>
    <row r="62" spans="1:42" ht="20.100000000000001" customHeight="1" x14ac:dyDescent="0.25">
      <c r="A62" s="74">
        <v>3058</v>
      </c>
      <c r="B62" s="84" t="s">
        <v>660</v>
      </c>
      <c r="C62" s="79">
        <v>23</v>
      </c>
      <c r="D62" s="79">
        <v>15</v>
      </c>
      <c r="E62" s="59">
        <f t="shared" si="3"/>
        <v>38</v>
      </c>
      <c r="F62" s="59">
        <f>IF(E62="0","0",LOOKUP(E62,{0,33,40,50,60,70,80},{0,1,2,3,"3.5",4,5}))</f>
        <v>1</v>
      </c>
      <c r="G62" s="59">
        <v>27</v>
      </c>
      <c r="H62" s="59">
        <f>IF(G62="0","0",LOOKUP(G62,{0,33,40,50,60,70,80},{0,1,2,3,"3.5",4,5}))</f>
        <v>0</v>
      </c>
      <c r="I62" s="79">
        <v>22</v>
      </c>
      <c r="J62" s="79">
        <v>19</v>
      </c>
      <c r="K62" s="59">
        <f t="shared" si="4"/>
        <v>41</v>
      </c>
      <c r="L62" s="59">
        <f>IF(K62="0","0",LOOKUP(K62,{0,25,30,37,45,52,60},{0,1,2,3,"3.5",4,5}))</f>
        <v>3</v>
      </c>
      <c r="M62" s="79">
        <v>25</v>
      </c>
      <c r="N62" s="79">
        <v>18</v>
      </c>
      <c r="O62" s="59">
        <f t="shared" si="5"/>
        <v>43</v>
      </c>
      <c r="P62" s="59">
        <f>IF(O62="0","0",LOOKUP(O62,{0,33,40,50,60,70,80},{0,1,2,3,"3.5",4,5}))</f>
        <v>2</v>
      </c>
      <c r="Q62" s="79">
        <v>31</v>
      </c>
      <c r="R62" s="79">
        <v>17</v>
      </c>
      <c r="S62" s="59">
        <f t="shared" si="6"/>
        <v>48</v>
      </c>
      <c r="T62" s="59">
        <f>IF(S62="0","0",LOOKUP(S62,{0,33,40,50,60,70,80},{0,1,2,3,"3.5",4,5}))</f>
        <v>2</v>
      </c>
      <c r="U62" s="79">
        <v>24</v>
      </c>
      <c r="V62" s="79">
        <v>21</v>
      </c>
      <c r="W62" s="59">
        <f t="shared" si="7"/>
        <v>45</v>
      </c>
      <c r="X62" s="59">
        <f>IF(W62="0","0",LOOKUP(W62,{0,33,40,50,60,70,80},{0,1,2,3,"3.5",4,5}))</f>
        <v>2</v>
      </c>
      <c r="Y62" s="79">
        <v>9</v>
      </c>
      <c r="Z62" s="79">
        <v>18</v>
      </c>
      <c r="AA62" s="59">
        <f t="shared" si="8"/>
        <v>0</v>
      </c>
      <c r="AB62" s="59">
        <f>IF(AA62="0","0",LOOKUP(AA62,{0,33,40,50,60,70,80},{0,1,2,3,"3.5",4,5}))</f>
        <v>0</v>
      </c>
      <c r="AC62" s="49" t="s">
        <v>62</v>
      </c>
      <c r="AD62" s="49">
        <f>IF(ISBLANK(AB62)," ",IF(AB62="0","0",LOOKUP(AB62,{0,1,2,3,"3.5",4,5},{0,0,0,1,"1.5",2,3})))</f>
        <v>0</v>
      </c>
      <c r="AE62" s="77">
        <f t="shared" si="9"/>
        <v>0</v>
      </c>
      <c r="AF62" s="49" t="str">
        <f t="shared" si="10"/>
        <v>F</v>
      </c>
      <c r="AG62" s="58" t="str">
        <f t="shared" si="11"/>
        <v>Fail</v>
      </c>
      <c r="AI62" s="33" t="str">
        <f>IF(F62="0","0",LOOKUP(F62,{0,1,2,3,"3.5",4,5},{"F","D","C","B","A-","A","A+"}))</f>
        <v>D</v>
      </c>
      <c r="AJ62" s="33" t="str">
        <f>IF(H62="0","0",LOOKUP(H62,{0,1,2,3,"3.5",4,5},{"F","D","C","B","A-","A","A+"}))</f>
        <v>F</v>
      </c>
      <c r="AK62" s="33" t="str">
        <f>IF(L62="0","0",LOOKUP(L62,{0,1,2,3,"3.5",4,5},{"F","D","C","B","A-","A","A+"}))</f>
        <v>B</v>
      </c>
      <c r="AL62" s="33" t="str">
        <f>IF(P62="0","0",LOOKUP(P62,{0,1,2,3,"3.5",4,5},{"F","D","C","B","A-","A","A+"}))</f>
        <v>C</v>
      </c>
      <c r="AM62" s="33" t="str">
        <f>IF(T62="0","0",LOOKUP(T62,{0,1,2,3,"3.5",4,5},{"F","D","C","B","A-","A","A+"}))</f>
        <v>C</v>
      </c>
      <c r="AN62" s="33" t="str">
        <f>IF(X62="0","0",LOOKUP(X62,{0,1,2,3,"3.5",4,5},{"F","D","C","B","A-","A","A+"}))</f>
        <v>C</v>
      </c>
      <c r="AO62" s="33" t="str">
        <f>IF(AB62="0","0",LOOKUP(AB62,{0,1,2,3,"3.5",4,5},{"F","D","C","B","A-","A","A+"}))</f>
        <v>F</v>
      </c>
      <c r="AP62" s="52">
        <f t="shared" si="2"/>
        <v>242</v>
      </c>
    </row>
    <row r="63" spans="1:42" ht="20.100000000000001" customHeight="1" x14ac:dyDescent="0.25">
      <c r="A63" s="74">
        <v>3059</v>
      </c>
      <c r="B63" s="84" t="s">
        <v>661</v>
      </c>
      <c r="C63" s="79">
        <v>10</v>
      </c>
      <c r="D63" s="79">
        <v>18</v>
      </c>
      <c r="E63" s="59">
        <f t="shared" si="3"/>
        <v>0</v>
      </c>
      <c r="F63" s="59">
        <f>IF(E63="0","0",LOOKUP(E63,{0,33,40,50,60,70,80},{0,1,2,3,"3.5",4,5}))</f>
        <v>0</v>
      </c>
      <c r="G63" s="59">
        <v>28</v>
      </c>
      <c r="H63" s="59">
        <f>IF(G63="0","0",LOOKUP(G63,{0,33,40,50,60,70,80},{0,1,2,3,"3.5",4,5}))</f>
        <v>0</v>
      </c>
      <c r="I63" s="79">
        <v>17</v>
      </c>
      <c r="J63" s="79">
        <v>17</v>
      </c>
      <c r="K63" s="59">
        <f t="shared" si="4"/>
        <v>34</v>
      </c>
      <c r="L63" s="59">
        <f>IF(K63="0","0",LOOKUP(K63,{0,25,30,37,45,52,60},{0,1,2,3,"3.5",4,5}))</f>
        <v>2</v>
      </c>
      <c r="M63" s="79">
        <v>24</v>
      </c>
      <c r="N63" s="79">
        <v>19</v>
      </c>
      <c r="O63" s="59">
        <f t="shared" si="5"/>
        <v>43</v>
      </c>
      <c r="P63" s="59">
        <f>IF(O63="0","0",LOOKUP(O63,{0,33,40,50,60,70,80},{0,1,2,3,"3.5",4,5}))</f>
        <v>2</v>
      </c>
      <c r="Q63" s="79">
        <v>25</v>
      </c>
      <c r="R63" s="79">
        <v>5</v>
      </c>
      <c r="S63" s="59">
        <f t="shared" si="6"/>
        <v>0</v>
      </c>
      <c r="T63" s="59">
        <f>IF(S63="0","0",LOOKUP(S63,{0,33,40,50,60,70,80},{0,1,2,3,"3.5",4,5}))</f>
        <v>0</v>
      </c>
      <c r="U63" s="79">
        <v>21</v>
      </c>
      <c r="V63" s="79">
        <v>15</v>
      </c>
      <c r="W63" s="59">
        <f t="shared" si="7"/>
        <v>36</v>
      </c>
      <c r="X63" s="59">
        <f>IF(W63="0","0",LOOKUP(W63,{0,33,40,50,60,70,80},{0,1,2,3,"3.5",4,5}))</f>
        <v>1</v>
      </c>
      <c r="Y63" s="79">
        <v>7</v>
      </c>
      <c r="Z63" s="79">
        <v>13</v>
      </c>
      <c r="AA63" s="59">
        <f t="shared" si="8"/>
        <v>0</v>
      </c>
      <c r="AB63" s="59">
        <f>IF(AA63="0","0",LOOKUP(AA63,{0,33,40,50,60,70,80},{0,1,2,3,"3.5",4,5}))</f>
        <v>0</v>
      </c>
      <c r="AC63" s="49" t="s">
        <v>62</v>
      </c>
      <c r="AD63" s="49">
        <f>IF(ISBLANK(AB63)," ",IF(AB63="0","0",LOOKUP(AB63,{0,1,2,3,"3.5",4,5},{0,0,0,1,"1.5",2,3})))</f>
        <v>0</v>
      </c>
      <c r="AE63" s="77">
        <f t="shared" si="9"/>
        <v>0</v>
      </c>
      <c r="AF63" s="49" t="str">
        <f t="shared" si="10"/>
        <v>F</v>
      </c>
      <c r="AG63" s="58" t="str">
        <f t="shared" si="11"/>
        <v>Fail</v>
      </c>
      <c r="AI63" s="33" t="str">
        <f>IF(F63="0","0",LOOKUP(F63,{0,1,2,3,"3.5",4,5},{"F","D","C","B","A-","A","A+"}))</f>
        <v>F</v>
      </c>
      <c r="AJ63" s="33" t="str">
        <f>IF(H63="0","0",LOOKUP(H63,{0,1,2,3,"3.5",4,5},{"F","D","C","B","A-","A","A+"}))</f>
        <v>F</v>
      </c>
      <c r="AK63" s="33" t="str">
        <f>IF(L63="0","0",LOOKUP(L63,{0,1,2,3,"3.5",4,5},{"F","D","C","B","A-","A","A+"}))</f>
        <v>C</v>
      </c>
      <c r="AL63" s="33" t="str">
        <f>IF(P63="0","0",LOOKUP(P63,{0,1,2,3,"3.5",4,5},{"F","D","C","B","A-","A","A+"}))</f>
        <v>C</v>
      </c>
      <c r="AM63" s="33" t="str">
        <f>IF(T63="0","0",LOOKUP(T63,{0,1,2,3,"3.5",4,5},{"F","D","C","B","A-","A","A+"}))</f>
        <v>F</v>
      </c>
      <c r="AN63" s="33" t="str">
        <f>IF(X63="0","0",LOOKUP(X63,{0,1,2,3,"3.5",4,5},{"F","D","C","B","A-","A","A+"}))</f>
        <v>D</v>
      </c>
      <c r="AO63" s="33" t="str">
        <f>IF(AB63="0","0",LOOKUP(AB63,{0,1,2,3,"3.5",4,5},{"F","D","C","B","A-","A","A+"}))</f>
        <v>F</v>
      </c>
      <c r="AP63" s="52">
        <f t="shared" si="2"/>
        <v>141</v>
      </c>
    </row>
    <row r="64" spans="1:42" ht="20.100000000000001" customHeight="1" x14ac:dyDescent="0.25">
      <c r="A64" s="74">
        <v>3060</v>
      </c>
      <c r="B64" s="84" t="s">
        <v>662</v>
      </c>
      <c r="C64" s="79">
        <v>18</v>
      </c>
      <c r="D64" s="79">
        <v>19</v>
      </c>
      <c r="E64" s="59">
        <f t="shared" si="3"/>
        <v>0</v>
      </c>
      <c r="F64" s="59">
        <f>IF(E64="0","0",LOOKUP(E64,{0,33,40,50,60,70,80},{0,1,2,3,"3.5",4,5}))</f>
        <v>0</v>
      </c>
      <c r="G64" s="59">
        <v>33</v>
      </c>
      <c r="H64" s="59">
        <f>IF(G64="0","0",LOOKUP(G64,{0,33,40,50,60,70,80},{0,1,2,3,"3.5",4,5}))</f>
        <v>1</v>
      </c>
      <c r="I64" s="79">
        <v>13</v>
      </c>
      <c r="J64" s="79">
        <v>16</v>
      </c>
      <c r="K64" s="59">
        <f t="shared" si="4"/>
        <v>29</v>
      </c>
      <c r="L64" s="59">
        <f>IF(K64="0","0",LOOKUP(K64,{0,25,30,37,45,52,60},{0,1,2,3,"3.5",4,5}))</f>
        <v>1</v>
      </c>
      <c r="M64" s="79">
        <v>0</v>
      </c>
      <c r="N64" s="79">
        <v>0</v>
      </c>
      <c r="O64" s="59">
        <f t="shared" si="5"/>
        <v>0</v>
      </c>
      <c r="P64" s="59">
        <f>IF(O64="0","0",LOOKUP(O64,{0,33,40,50,60,70,80},{0,1,2,3,"3.5",4,5}))</f>
        <v>0</v>
      </c>
      <c r="Q64" s="79">
        <v>0</v>
      </c>
      <c r="R64" s="79">
        <v>0</v>
      </c>
      <c r="S64" s="59">
        <f t="shared" si="6"/>
        <v>0</v>
      </c>
      <c r="T64" s="59">
        <f>IF(S64="0","0",LOOKUP(S64,{0,33,40,50,60,70,80},{0,1,2,3,"3.5",4,5}))</f>
        <v>0</v>
      </c>
      <c r="U64" s="79">
        <v>0</v>
      </c>
      <c r="V64" s="79">
        <v>0</v>
      </c>
      <c r="W64" s="59">
        <f t="shared" si="7"/>
        <v>0</v>
      </c>
      <c r="X64" s="59">
        <f>IF(W64="0","0",LOOKUP(W64,{0,33,40,50,60,70,80},{0,1,2,3,"3.5",4,5}))</f>
        <v>0</v>
      </c>
      <c r="Y64" s="79">
        <v>11</v>
      </c>
      <c r="Z64" s="79">
        <v>17</v>
      </c>
      <c r="AA64" s="59">
        <f t="shared" si="8"/>
        <v>0</v>
      </c>
      <c r="AB64" s="59">
        <f>IF(AA64="0","0",LOOKUP(AA64,{0,33,40,50,60,70,80},{0,1,2,3,"3.5",4,5}))</f>
        <v>0</v>
      </c>
      <c r="AC64" s="49" t="s">
        <v>62</v>
      </c>
      <c r="AD64" s="49">
        <f>IF(ISBLANK(AB64)," ",IF(AB64="0","0",LOOKUP(AB64,{0,1,2,3,"3.5",4,5},{0,0,0,1,"1.5",2,3})))</f>
        <v>0</v>
      </c>
      <c r="AE64" s="77">
        <f t="shared" si="9"/>
        <v>0</v>
      </c>
      <c r="AF64" s="49" t="str">
        <f t="shared" si="10"/>
        <v>F</v>
      </c>
      <c r="AG64" s="58" t="str">
        <f t="shared" si="11"/>
        <v>Fail</v>
      </c>
      <c r="AI64" s="33" t="str">
        <f>IF(F64="0","0",LOOKUP(F64,{0,1,2,3,"3.5",4,5},{"F","D","C","B","A-","A","A+"}))</f>
        <v>F</v>
      </c>
      <c r="AJ64" s="33" t="str">
        <f>IF(H64="0","0",LOOKUP(H64,{0,1,2,3,"3.5",4,5},{"F","D","C","B","A-","A","A+"}))</f>
        <v>D</v>
      </c>
      <c r="AK64" s="33" t="str">
        <f>IF(L64="0","0",LOOKUP(L64,{0,1,2,3,"3.5",4,5},{"F","D","C","B","A-","A","A+"}))</f>
        <v>D</v>
      </c>
      <c r="AL64" s="33" t="str">
        <f>IF(P64="0","0",LOOKUP(P64,{0,1,2,3,"3.5",4,5},{"F","D","C","B","A-","A","A+"}))</f>
        <v>F</v>
      </c>
      <c r="AM64" s="33" t="str">
        <f>IF(T64="0","0",LOOKUP(T64,{0,1,2,3,"3.5",4,5},{"F","D","C","B","A-","A","A+"}))</f>
        <v>F</v>
      </c>
      <c r="AN64" s="33" t="str">
        <f>IF(X64="0","0",LOOKUP(X64,{0,1,2,3,"3.5",4,5},{"F","D","C","B","A-","A","A+"}))</f>
        <v>F</v>
      </c>
      <c r="AO64" s="33" t="str">
        <f>IF(AB64="0","0",LOOKUP(AB64,{0,1,2,3,"3.5",4,5},{"F","D","C","B","A-","A","A+"}))</f>
        <v>F</v>
      </c>
      <c r="AP64" s="52">
        <f t="shared" si="2"/>
        <v>62</v>
      </c>
    </row>
    <row r="65" spans="1:42" ht="20.100000000000001" customHeight="1" x14ac:dyDescent="0.25">
      <c r="A65" s="74">
        <v>3061</v>
      </c>
      <c r="B65" s="84" t="s">
        <v>663</v>
      </c>
      <c r="C65" s="79">
        <v>27</v>
      </c>
      <c r="D65" s="79">
        <v>15</v>
      </c>
      <c r="E65" s="59">
        <f t="shared" si="3"/>
        <v>42</v>
      </c>
      <c r="F65" s="59">
        <f>IF(E65="0","0",LOOKUP(E65,{0,33,40,50,60,70,80},{0,1,2,3,"3.5",4,5}))</f>
        <v>2</v>
      </c>
      <c r="G65" s="59">
        <v>34</v>
      </c>
      <c r="H65" s="59">
        <f>IF(G65="0","0",LOOKUP(G65,{0,33,40,50,60,70,80},{0,1,2,3,"3.5",4,5}))</f>
        <v>1</v>
      </c>
      <c r="I65" s="79">
        <v>17</v>
      </c>
      <c r="J65" s="79">
        <v>17</v>
      </c>
      <c r="K65" s="59">
        <f t="shared" si="4"/>
        <v>34</v>
      </c>
      <c r="L65" s="59">
        <f>IF(K65="0","0",LOOKUP(K65,{0,25,30,37,45,52,60},{0,1,2,3,"3.5",4,5}))</f>
        <v>2</v>
      </c>
      <c r="M65" s="79">
        <v>27</v>
      </c>
      <c r="N65" s="79">
        <v>17</v>
      </c>
      <c r="O65" s="59">
        <f t="shared" si="5"/>
        <v>44</v>
      </c>
      <c r="P65" s="59">
        <f>IF(O65="0","0",LOOKUP(O65,{0,33,40,50,60,70,80},{0,1,2,3,"3.5",4,5}))</f>
        <v>2</v>
      </c>
      <c r="Q65" s="79">
        <v>16</v>
      </c>
      <c r="R65" s="79">
        <v>16</v>
      </c>
      <c r="S65" s="59">
        <f t="shared" si="6"/>
        <v>0</v>
      </c>
      <c r="T65" s="59">
        <f>IF(S65="0","0",LOOKUP(S65,{0,33,40,50,60,70,80},{0,1,2,3,"3.5",4,5}))</f>
        <v>0</v>
      </c>
      <c r="U65" s="79">
        <v>0</v>
      </c>
      <c r="V65" s="79">
        <v>0</v>
      </c>
      <c r="W65" s="59">
        <f t="shared" si="7"/>
        <v>0</v>
      </c>
      <c r="X65" s="59">
        <f>IF(W65="0","0",LOOKUP(W65,{0,33,40,50,60,70,80},{0,1,2,3,"3.5",4,5}))</f>
        <v>0</v>
      </c>
      <c r="Y65" s="79">
        <v>13</v>
      </c>
      <c r="Z65" s="79">
        <v>15</v>
      </c>
      <c r="AA65" s="59">
        <f t="shared" si="8"/>
        <v>0</v>
      </c>
      <c r="AB65" s="59">
        <f>IF(AA65="0","0",LOOKUP(AA65,{0,33,40,50,60,70,80},{0,1,2,3,"3.5",4,5}))</f>
        <v>0</v>
      </c>
      <c r="AC65" s="49" t="s">
        <v>62</v>
      </c>
      <c r="AD65" s="49">
        <f>IF(ISBLANK(AB65)," ",IF(AB65="0","0",LOOKUP(AB65,{0,1,2,3,"3.5",4,5},{0,0,0,1,"1.5",2,3})))</f>
        <v>0</v>
      </c>
      <c r="AE65" s="77">
        <f t="shared" si="9"/>
        <v>0</v>
      </c>
      <c r="AF65" s="49" t="str">
        <f t="shared" si="10"/>
        <v>F</v>
      </c>
      <c r="AG65" s="58" t="str">
        <f t="shared" si="11"/>
        <v>Fail</v>
      </c>
      <c r="AI65" s="33" t="str">
        <f>IF(F65="0","0",LOOKUP(F65,{0,1,2,3,"3.5",4,5},{"F","D","C","B","A-","A","A+"}))</f>
        <v>C</v>
      </c>
      <c r="AJ65" s="33" t="str">
        <f>IF(H65="0","0",LOOKUP(H65,{0,1,2,3,"3.5",4,5},{"F","D","C","B","A-","A","A+"}))</f>
        <v>D</v>
      </c>
      <c r="AK65" s="33" t="str">
        <f>IF(L65="0","0",LOOKUP(L65,{0,1,2,3,"3.5",4,5},{"F","D","C","B","A-","A","A+"}))</f>
        <v>C</v>
      </c>
      <c r="AL65" s="33" t="str">
        <f>IF(P65="0","0",LOOKUP(P65,{0,1,2,3,"3.5",4,5},{"F","D","C","B","A-","A","A+"}))</f>
        <v>C</v>
      </c>
      <c r="AM65" s="33" t="str">
        <f>IF(T65="0","0",LOOKUP(T65,{0,1,2,3,"3.5",4,5},{"F","D","C","B","A-","A","A+"}))</f>
        <v>F</v>
      </c>
      <c r="AN65" s="33" t="str">
        <f>IF(X65="0","0",LOOKUP(X65,{0,1,2,3,"3.5",4,5},{"F","D","C","B","A-","A","A+"}))</f>
        <v>F</v>
      </c>
      <c r="AO65" s="33" t="str">
        <f>IF(AB65="0","0",LOOKUP(AB65,{0,1,2,3,"3.5",4,5},{"F","D","C","B","A-","A","A+"}))</f>
        <v>F</v>
      </c>
      <c r="AP65" s="52">
        <f t="shared" si="2"/>
        <v>154</v>
      </c>
    </row>
    <row r="66" spans="1:42" ht="20.100000000000001" customHeight="1" x14ac:dyDescent="0.25">
      <c r="A66" s="74">
        <v>3062</v>
      </c>
      <c r="B66" s="84" t="s">
        <v>664</v>
      </c>
      <c r="C66" s="79">
        <v>8</v>
      </c>
      <c r="D66" s="79">
        <v>18</v>
      </c>
      <c r="E66" s="59">
        <f t="shared" si="3"/>
        <v>0</v>
      </c>
      <c r="F66" s="59">
        <f>IF(E66="0","0",LOOKUP(E66,{0,33,40,50,60,70,80},{0,1,2,3,"3.5",4,5}))</f>
        <v>0</v>
      </c>
      <c r="G66" s="59">
        <v>26</v>
      </c>
      <c r="H66" s="59">
        <f>IF(G66="0","0",LOOKUP(G66,{0,33,40,50,60,70,80},{0,1,2,3,"3.5",4,5}))</f>
        <v>0</v>
      </c>
      <c r="I66" s="79"/>
      <c r="J66" s="79"/>
      <c r="K66" s="59">
        <f t="shared" si="4"/>
        <v>0</v>
      </c>
      <c r="L66" s="59">
        <f>IF(K66="0","0",LOOKUP(K66,{0,25,30,37,45,52,60},{0,1,2,3,"3.5",4,5}))</f>
        <v>0</v>
      </c>
      <c r="M66" s="79"/>
      <c r="N66" s="79"/>
      <c r="O66" s="59">
        <f t="shared" si="5"/>
        <v>0</v>
      </c>
      <c r="P66" s="59">
        <f>IF(O66="0","0",LOOKUP(O66,{0,33,40,50,60,70,80},{0,1,2,3,"3.5",4,5}))</f>
        <v>0</v>
      </c>
      <c r="Q66" s="79">
        <v>3</v>
      </c>
      <c r="R66" s="79">
        <v>15</v>
      </c>
      <c r="S66" s="59">
        <f t="shared" si="6"/>
        <v>0</v>
      </c>
      <c r="T66" s="59">
        <f>IF(S66="0","0",LOOKUP(S66,{0,33,40,50,60,70,80},{0,1,2,3,"3.5",4,5}))</f>
        <v>0</v>
      </c>
      <c r="U66" s="79"/>
      <c r="V66" s="79"/>
      <c r="W66" s="59">
        <f t="shared" si="7"/>
        <v>0</v>
      </c>
      <c r="X66" s="59">
        <f>IF(W66="0","0",LOOKUP(W66,{0,33,40,50,60,70,80},{0,1,2,3,"3.5",4,5}))</f>
        <v>0</v>
      </c>
      <c r="Y66" s="79">
        <v>2</v>
      </c>
      <c r="Z66" s="79">
        <v>19</v>
      </c>
      <c r="AA66" s="59">
        <f t="shared" si="8"/>
        <v>0</v>
      </c>
      <c r="AB66" s="59">
        <f>IF(AA66="0","0",LOOKUP(AA66,{0,33,40,50,60,70,80},{0,1,2,3,"3.5",4,5}))</f>
        <v>0</v>
      </c>
      <c r="AC66" s="49"/>
      <c r="AD66" s="49">
        <f>IF(ISBLANK(AB66)," ",IF(AB66="0","0",LOOKUP(AB66,{0,1,2,3,"3.5",4,5},{0,0,0,1,"1.5",2,3})))</f>
        <v>0</v>
      </c>
      <c r="AE66" s="77">
        <f t="shared" si="9"/>
        <v>0</v>
      </c>
      <c r="AF66" s="49" t="str">
        <f t="shared" si="10"/>
        <v>F</v>
      </c>
      <c r="AG66" s="58" t="str">
        <f t="shared" si="11"/>
        <v>Fail</v>
      </c>
      <c r="AI66" s="33"/>
      <c r="AJ66" s="33"/>
      <c r="AK66" s="33"/>
      <c r="AL66" s="33"/>
      <c r="AM66" s="33"/>
      <c r="AN66" s="33"/>
      <c r="AO66" s="33"/>
      <c r="AP66" s="52">
        <f t="shared" si="2"/>
        <v>26</v>
      </c>
    </row>
    <row r="67" spans="1:42" ht="20.100000000000001" customHeight="1" x14ac:dyDescent="0.25">
      <c r="A67" s="74">
        <v>3063</v>
      </c>
      <c r="B67" s="84" t="s">
        <v>665</v>
      </c>
      <c r="C67" s="79">
        <v>0</v>
      </c>
      <c r="D67" s="79">
        <v>0</v>
      </c>
      <c r="E67" s="59">
        <f t="shared" si="3"/>
        <v>0</v>
      </c>
      <c r="F67" s="59">
        <f>IF(E67="0","0",LOOKUP(E67,{0,33,40,50,60,70,80},{0,1,2,3,"3.5",4,5}))</f>
        <v>0</v>
      </c>
      <c r="G67" s="59">
        <v>0</v>
      </c>
      <c r="H67" s="59">
        <f>IF(G67="0","0",LOOKUP(G67,{0,33,40,50,60,70,80},{0,1,2,3,"3.5",4,5}))</f>
        <v>0</v>
      </c>
      <c r="I67" s="79">
        <v>0</v>
      </c>
      <c r="J67" s="79">
        <v>0</v>
      </c>
      <c r="K67" s="59">
        <f t="shared" si="4"/>
        <v>0</v>
      </c>
      <c r="L67" s="59">
        <f>IF(K67="0","0",LOOKUP(K67,{0,25,30,37,45,52,60},{0,1,2,3,"3.5",4,5}))</f>
        <v>0</v>
      </c>
      <c r="M67" s="79">
        <v>0</v>
      </c>
      <c r="N67" s="79">
        <v>0</v>
      </c>
      <c r="O67" s="59">
        <f t="shared" si="5"/>
        <v>0</v>
      </c>
      <c r="P67" s="59">
        <f>IF(O67="0","0",LOOKUP(O67,{0,33,40,50,60,70,80},{0,1,2,3,"3.5",4,5}))</f>
        <v>0</v>
      </c>
      <c r="Q67" s="79">
        <v>0</v>
      </c>
      <c r="R67" s="79">
        <v>0</v>
      </c>
      <c r="S67" s="59">
        <f t="shared" si="6"/>
        <v>0</v>
      </c>
      <c r="T67" s="59">
        <f>IF(S67="0","0",LOOKUP(S67,{0,33,40,50,60,70,80},{0,1,2,3,"3.5",4,5}))</f>
        <v>0</v>
      </c>
      <c r="U67" s="79">
        <v>0</v>
      </c>
      <c r="V67" s="79">
        <v>0</v>
      </c>
      <c r="W67" s="59">
        <f t="shared" si="7"/>
        <v>0</v>
      </c>
      <c r="X67" s="59">
        <f>IF(W67="0","0",LOOKUP(W67,{0,33,40,50,60,70,80},{0,1,2,3,"3.5",4,5}))</f>
        <v>0</v>
      </c>
      <c r="Y67" s="79">
        <v>0</v>
      </c>
      <c r="Z67" s="79">
        <v>0</v>
      </c>
      <c r="AA67" s="59">
        <f t="shared" si="8"/>
        <v>0</v>
      </c>
      <c r="AB67" s="59">
        <f>IF(AA67="0","0",LOOKUP(AA67,{0,33,40,50,60,70,80},{0,1,2,3,"3.5",4,5}))</f>
        <v>0</v>
      </c>
      <c r="AC67" s="49" t="s">
        <v>62</v>
      </c>
      <c r="AD67" s="49">
        <f>IF(ISBLANK(AB67)," ",IF(AB67="0","0",LOOKUP(AB67,{0,1,2,3,"3.5",4,5},{0,0,0,1,"1.5",2,3})))</f>
        <v>0</v>
      </c>
      <c r="AE67" s="77">
        <f t="shared" si="9"/>
        <v>0</v>
      </c>
      <c r="AF67" s="49" t="str">
        <f t="shared" si="10"/>
        <v>F</v>
      </c>
      <c r="AG67" s="58" t="str">
        <f t="shared" si="11"/>
        <v>Fail</v>
      </c>
      <c r="AI67" s="33" t="str">
        <f>IF(F67="0","0",LOOKUP(F67,{0,1,2,3,"3.5",4,5},{"F","D","C","B","A-","A","A+"}))</f>
        <v>F</v>
      </c>
      <c r="AJ67" s="33" t="str">
        <f>IF(H67="0","0",LOOKUP(H67,{0,1,2,3,"3.5",4,5},{"F","D","C","B","A-","A","A+"}))</f>
        <v>F</v>
      </c>
      <c r="AK67" s="33" t="str">
        <f>IF(L67="0","0",LOOKUP(L67,{0,1,2,3,"3.5",4,5},{"F","D","C","B","A-","A","A+"}))</f>
        <v>F</v>
      </c>
      <c r="AL67" s="33" t="str">
        <f>IF(P67="0","0",LOOKUP(P67,{0,1,2,3,"3.5",4,5},{"F","D","C","B","A-","A","A+"}))</f>
        <v>F</v>
      </c>
      <c r="AM67" s="33" t="str">
        <f>IF(T67="0","0",LOOKUP(T67,{0,1,2,3,"3.5",4,5},{"F","D","C","B","A-","A","A+"}))</f>
        <v>F</v>
      </c>
      <c r="AN67" s="33" t="str">
        <f>IF(X67="0","0",LOOKUP(X67,{0,1,2,3,"3.5",4,5},{"F","D","C","B","A-","A","A+"}))</f>
        <v>F</v>
      </c>
      <c r="AO67" s="33" t="str">
        <f>IF(AB67="0","0",LOOKUP(AB67,{0,1,2,3,"3.5",4,5},{"F","D","C","B","A-","A","A+"}))</f>
        <v>F</v>
      </c>
      <c r="AP67" s="52">
        <f t="shared" si="2"/>
        <v>0</v>
      </c>
    </row>
    <row r="68" spans="1:42" ht="20.100000000000001" customHeight="1" x14ac:dyDescent="0.25">
      <c r="A68" s="74">
        <v>3064</v>
      </c>
      <c r="B68" s="84" t="s">
        <v>666</v>
      </c>
      <c r="C68" s="79">
        <v>22</v>
      </c>
      <c r="D68" s="79">
        <v>21</v>
      </c>
      <c r="E68" s="59">
        <f t="shared" si="3"/>
        <v>43</v>
      </c>
      <c r="F68" s="59">
        <f>IF(E68="0","0",LOOKUP(E68,{0,33,40,50,60,70,80},{0,1,2,3,"3.5",4,5}))</f>
        <v>2</v>
      </c>
      <c r="G68" s="59">
        <v>50</v>
      </c>
      <c r="H68" s="59">
        <f>IF(G68="0","0",LOOKUP(G68,{0,33,40,50,60,70,80},{0,1,2,3,"3.5",4,5}))</f>
        <v>3</v>
      </c>
      <c r="I68" s="79">
        <v>29</v>
      </c>
      <c r="J68" s="79">
        <v>17</v>
      </c>
      <c r="K68" s="59">
        <f t="shared" si="4"/>
        <v>46</v>
      </c>
      <c r="L68" s="59" t="str">
        <f>IF(K68="0","0",LOOKUP(K68,{0,25,30,37,45,52,60},{0,1,2,3,"3.5",4,5}))</f>
        <v>3.5</v>
      </c>
      <c r="M68" s="79">
        <v>5</v>
      </c>
      <c r="N68" s="79">
        <v>16</v>
      </c>
      <c r="O68" s="59">
        <f t="shared" si="5"/>
        <v>0</v>
      </c>
      <c r="P68" s="59">
        <f>IF(O68="0","0",LOOKUP(O68,{0,33,40,50,60,70,80},{0,1,2,3,"3.5",4,5}))</f>
        <v>0</v>
      </c>
      <c r="Q68" s="79">
        <v>20</v>
      </c>
      <c r="R68" s="79">
        <v>9</v>
      </c>
      <c r="S68" s="59">
        <f t="shared" si="6"/>
        <v>29</v>
      </c>
      <c r="T68" s="59">
        <f>IF(S68="0","0",LOOKUP(S68,{0,33,40,50,60,70,80},{0,1,2,3,"3.5",4,5}))</f>
        <v>0</v>
      </c>
      <c r="U68" s="79">
        <v>30</v>
      </c>
      <c r="V68" s="79">
        <v>10</v>
      </c>
      <c r="W68" s="59">
        <f t="shared" si="7"/>
        <v>40</v>
      </c>
      <c r="X68" s="59">
        <f>IF(W68="0","0",LOOKUP(W68,{0,33,40,50,60,70,80},{0,1,2,3,"3.5",4,5}))</f>
        <v>2</v>
      </c>
      <c r="Y68" s="79">
        <v>12</v>
      </c>
      <c r="Z68" s="79">
        <v>15</v>
      </c>
      <c r="AA68" s="59">
        <f t="shared" si="8"/>
        <v>0</v>
      </c>
      <c r="AB68" s="59">
        <f>IF(AA68="0","0",LOOKUP(AA68,{0,33,40,50,60,70,80},{0,1,2,3,"3.5",4,5}))</f>
        <v>0</v>
      </c>
      <c r="AC68" s="49" t="s">
        <v>62</v>
      </c>
      <c r="AD68" s="49">
        <f>IF(ISBLANK(AB68)," ",IF(AB68="0","0",LOOKUP(AB68,{0,1,2,3,"3.5",4,5},{0,0,0,1,"1.5",2,3})))</f>
        <v>0</v>
      </c>
      <c r="AE68" s="77">
        <f t="shared" si="9"/>
        <v>0</v>
      </c>
      <c r="AF68" s="49" t="str">
        <f t="shared" si="10"/>
        <v>F</v>
      </c>
      <c r="AG68" s="58" t="str">
        <f t="shared" si="11"/>
        <v>Fail</v>
      </c>
      <c r="AI68" s="33" t="str">
        <f>IF(F68="0","0",LOOKUP(F68,{0,1,2,3,"3.5",4,5},{"F","D","C","B","A-","A","A+"}))</f>
        <v>C</v>
      </c>
      <c r="AJ68" s="33" t="str">
        <f>IF(H68="0","0",LOOKUP(H68,{0,1,2,3,"3.5",4,5},{"F","D","C","B","A-","A","A+"}))</f>
        <v>B</v>
      </c>
      <c r="AK68" s="33" t="str">
        <f>IF(L68="0","0",LOOKUP(L68,{0,1,2,3,"3.5",4,5},{"F","D","C","B","A-","A","A+"}))</f>
        <v>A-</v>
      </c>
      <c r="AL68" s="33" t="str">
        <f>IF(P68="0","0",LOOKUP(P68,{0,1,2,3,"3.5",4,5},{"F","D","C","B","A-","A","A+"}))</f>
        <v>F</v>
      </c>
      <c r="AM68" s="33" t="str">
        <f>IF(T68="0","0",LOOKUP(T68,{0,1,2,3,"3.5",4,5},{"F","D","C","B","A-","A","A+"}))</f>
        <v>F</v>
      </c>
      <c r="AN68" s="33" t="str">
        <f>IF(X68="0","0",LOOKUP(X68,{0,1,2,3,"3.5",4,5},{"F","D","C","B","A-","A","A+"}))</f>
        <v>C</v>
      </c>
      <c r="AO68" s="33" t="str">
        <f>IF(AB68="0","0",LOOKUP(AB68,{0,1,2,3,"3.5",4,5},{"F","D","C","B","A-","A","A+"}))</f>
        <v>F</v>
      </c>
      <c r="AP68" s="52">
        <f t="shared" si="2"/>
        <v>208</v>
      </c>
    </row>
    <row r="69" spans="1:42" ht="20.100000000000001" customHeight="1" x14ac:dyDescent="0.25">
      <c r="A69" s="74">
        <v>3065</v>
      </c>
      <c r="B69" s="84" t="s">
        <v>667</v>
      </c>
      <c r="C69" s="79">
        <v>18</v>
      </c>
      <c r="D69" s="79">
        <v>15</v>
      </c>
      <c r="E69" s="59">
        <f t="shared" si="3"/>
        <v>0</v>
      </c>
      <c r="F69" s="59">
        <f>IF(E69="0","0",LOOKUP(E69,{0,33,40,50,60,70,80},{0,1,2,3,"3.5",4,5}))</f>
        <v>0</v>
      </c>
      <c r="G69" s="59">
        <v>35</v>
      </c>
      <c r="H69" s="59">
        <f>IF(G69="0","0",LOOKUP(G69,{0,33,40,50,60,70,80},{0,1,2,3,"3.5",4,5}))</f>
        <v>1</v>
      </c>
      <c r="I69" s="79">
        <v>13</v>
      </c>
      <c r="J69" s="79">
        <v>14</v>
      </c>
      <c r="K69" s="59">
        <f t="shared" si="4"/>
        <v>27</v>
      </c>
      <c r="L69" s="59">
        <f>IF(K69="0","0",LOOKUP(K69,{0,25,30,37,45,52,60},{0,1,2,3,"3.5",4,5}))</f>
        <v>1</v>
      </c>
      <c r="M69" s="79">
        <v>12</v>
      </c>
      <c r="N69" s="79">
        <v>14</v>
      </c>
      <c r="O69" s="59">
        <f t="shared" si="5"/>
        <v>0</v>
      </c>
      <c r="P69" s="59">
        <f>IF(O69="0","0",LOOKUP(O69,{0,33,40,50,60,70,80},{0,1,2,3,"3.5",4,5}))</f>
        <v>0</v>
      </c>
      <c r="Q69" s="79">
        <v>11</v>
      </c>
      <c r="R69" s="79">
        <v>11</v>
      </c>
      <c r="S69" s="59">
        <f t="shared" si="6"/>
        <v>0</v>
      </c>
      <c r="T69" s="59">
        <f>IF(S69="0","0",LOOKUP(S69,{0,33,40,50,60,70,80},{0,1,2,3,"3.5",4,5}))</f>
        <v>0</v>
      </c>
      <c r="U69" s="79">
        <v>18</v>
      </c>
      <c r="V69" s="79">
        <v>14</v>
      </c>
      <c r="W69" s="59">
        <f t="shared" si="7"/>
        <v>0</v>
      </c>
      <c r="X69" s="59">
        <f>IF(W69="0","0",LOOKUP(W69,{0,33,40,50,60,70,80},{0,1,2,3,"3.5",4,5}))</f>
        <v>0</v>
      </c>
      <c r="Y69" s="79">
        <v>11</v>
      </c>
      <c r="Z69" s="79">
        <v>22</v>
      </c>
      <c r="AA69" s="59">
        <f t="shared" si="8"/>
        <v>0</v>
      </c>
      <c r="AB69" s="59">
        <f>IF(AA69="0","0",LOOKUP(AA69,{0,33,40,50,60,70,80},{0,1,2,3,"3.5",4,5}))</f>
        <v>0</v>
      </c>
      <c r="AC69" s="49" t="s">
        <v>62</v>
      </c>
      <c r="AD69" s="49">
        <f>IF(ISBLANK(AB69)," ",IF(AB69="0","0",LOOKUP(AB69,{0,1,2,3,"3.5",4,5},{0,0,0,1,"1.5",2,3})))</f>
        <v>0</v>
      </c>
      <c r="AE69" s="77">
        <f t="shared" si="9"/>
        <v>0</v>
      </c>
      <c r="AF69" s="49" t="str">
        <f t="shared" si="10"/>
        <v>F</v>
      </c>
      <c r="AG69" s="58" t="str">
        <f t="shared" si="11"/>
        <v>Fail</v>
      </c>
      <c r="AI69" s="33" t="str">
        <f>IF(F69="0","0",LOOKUP(F69,{0,1,2,3,"3.5",4,5},{"F","D","C","B","A-","A","A+"}))</f>
        <v>F</v>
      </c>
      <c r="AJ69" s="33" t="str">
        <f>IF(H69="0","0",LOOKUP(H69,{0,1,2,3,"3.5",4,5},{"F","D","C","B","A-","A","A+"}))</f>
        <v>D</v>
      </c>
      <c r="AK69" s="33" t="str">
        <f>IF(L69="0","0",LOOKUP(L69,{0,1,2,3,"3.5",4,5},{"F","D","C","B","A-","A","A+"}))</f>
        <v>D</v>
      </c>
      <c r="AL69" s="33" t="str">
        <f>IF(P69="0","0",LOOKUP(P69,{0,1,2,3,"3.5",4,5},{"F","D","C","B","A-","A","A+"}))</f>
        <v>F</v>
      </c>
      <c r="AM69" s="33" t="str">
        <f>IF(T69="0","0",LOOKUP(T69,{0,1,2,3,"3.5",4,5},{"F","D","C","B","A-","A","A+"}))</f>
        <v>F</v>
      </c>
      <c r="AN69" s="33" t="str">
        <f>IF(X69="0","0",LOOKUP(X69,{0,1,2,3,"3.5",4,5},{"F","D","C","B","A-","A","A+"}))</f>
        <v>F</v>
      </c>
      <c r="AO69" s="33" t="str">
        <f>IF(AB69="0","0",LOOKUP(AB69,{0,1,2,3,"3.5",4,5},{"F","D","C","B","A-","A","A+"}))</f>
        <v>F</v>
      </c>
      <c r="AP69" s="52">
        <f t="shared" ref="AP69:AP132" si="12" xml:space="preserve"> SUM(E69+G69+K69+O69+S69+W69+AA69)</f>
        <v>62</v>
      </c>
    </row>
    <row r="70" spans="1:42" ht="20.100000000000001" customHeight="1" x14ac:dyDescent="0.25">
      <c r="A70" s="74">
        <v>3066</v>
      </c>
      <c r="B70" s="84" t="s">
        <v>668</v>
      </c>
      <c r="C70" s="79">
        <v>31</v>
      </c>
      <c r="D70" s="79">
        <v>19</v>
      </c>
      <c r="E70" s="59">
        <f t="shared" ref="E70:E133" si="13">IF(OR((C70&lt;19),(D70&lt;9)),0,SUM(C70:D70))</f>
        <v>50</v>
      </c>
      <c r="F70" s="59">
        <f>IF(E70="0","0",LOOKUP(E70,{0,33,40,50,60,70,80},{0,1,2,3,"3.5",4,5}))</f>
        <v>3</v>
      </c>
      <c r="G70" s="59">
        <v>37</v>
      </c>
      <c r="H70" s="59">
        <f>IF(G70="0","0",LOOKUP(G70,{0,33,40,50,60,70,80},{0,1,2,3,"3.5",4,5}))</f>
        <v>1</v>
      </c>
      <c r="I70" s="79">
        <v>23</v>
      </c>
      <c r="J70" s="79">
        <v>17</v>
      </c>
      <c r="K70" s="59">
        <f t="shared" ref="K70:K133" si="14">IF(OR((I70&lt;13),(J70&lt;8)),0,SUM(I70:J70))</f>
        <v>40</v>
      </c>
      <c r="L70" s="59">
        <f>IF(K70="0","0",LOOKUP(K70,{0,25,30,37,45,52,60},{0,1,2,3,"3.5",4,5}))</f>
        <v>3</v>
      </c>
      <c r="M70" s="79">
        <v>26</v>
      </c>
      <c r="N70" s="79">
        <v>18</v>
      </c>
      <c r="O70" s="59">
        <f t="shared" ref="O70:O133" si="15">IF(OR((M70&lt;19),(N70&lt;9)),0,SUM(M70:N70))</f>
        <v>44</v>
      </c>
      <c r="P70" s="59">
        <f>IF(O70="0","0",LOOKUP(O70,{0,33,40,50,60,70,80},{0,1,2,3,"3.5",4,5}))</f>
        <v>2</v>
      </c>
      <c r="Q70" s="79">
        <v>27</v>
      </c>
      <c r="R70" s="79">
        <v>12</v>
      </c>
      <c r="S70" s="59">
        <f t="shared" ref="S70:S133" si="16">IF(OR((Q70&lt;19),(R70&lt;9)),0,SUM(Q70:R70))</f>
        <v>39</v>
      </c>
      <c r="T70" s="59">
        <f>IF(S70="0","0",LOOKUP(S70,{0,33,40,50,60,70,80},{0,1,2,3,"3.5",4,5}))</f>
        <v>1</v>
      </c>
      <c r="U70" s="79">
        <v>26</v>
      </c>
      <c r="V70" s="79">
        <v>14</v>
      </c>
      <c r="W70" s="59">
        <f t="shared" ref="W70:W133" si="17">IF(OR((U70&lt;19),(V70&lt;9)),0,SUM(U70:V70))</f>
        <v>40</v>
      </c>
      <c r="X70" s="59">
        <f>IF(W70="0","0",LOOKUP(W70,{0,33,40,50,60,70,80},{0,1,2,3,"3.5",4,5}))</f>
        <v>2</v>
      </c>
      <c r="Y70" s="79">
        <v>13</v>
      </c>
      <c r="Z70" s="79">
        <v>23</v>
      </c>
      <c r="AA70" s="59">
        <f t="shared" ref="AA70:AA133" si="18">IF(OR((Y70&lt;19),(Z70&lt;9)),0,SUM(Y70:Z70))</f>
        <v>0</v>
      </c>
      <c r="AB70" s="59">
        <f>IF(AA70="0","0",LOOKUP(AA70,{0,33,40,50,60,70,80},{0,1,2,3,"3.5",4,5}))</f>
        <v>0</v>
      </c>
      <c r="AC70" s="49" t="s">
        <v>62</v>
      </c>
      <c r="AD70" s="49">
        <f>IF(ISBLANK(AB70)," ",IF(AB70="0","0",LOOKUP(AB70,{0,1,2,3,"3.5",4,5},{0,0,0,1,"1.5",2,3})))</f>
        <v>0</v>
      </c>
      <c r="AE70" s="77">
        <f t="shared" ref="AE70:AE133" si="19">IF(OR((F70=0),(H70=0),(L70=0),(P70=0),(T70=0),(X70=0)),0,SUM(F70+H70+L70+P70+T70+X70+AD70)/6)</f>
        <v>2</v>
      </c>
      <c r="AF70" s="49" t="str">
        <f t="shared" ref="AF70:AF133" si="20">IF(AE70&gt;=5,"A+",IF(AE70&gt;=4,"A",IF(AE70&gt;=3.5,"A-",IF(AE70&gt;=3,"B",IF(AE70&gt;=2,"C",IF(AE70&gt;=1,"D","F"))))))</f>
        <v>C</v>
      </c>
      <c r="AG70" s="58" t="str">
        <f t="shared" ref="AG70:AG133" si="21">IF(AF70="A+","Excellent Result",IF(AF70="A","Very Good Result",IF(AF70="A-","Good Result",IF(AF70="B","Average Result",IF(AF70="C","Bellow Average Result",IF(AF70="D","Not So Good Result","Fail"))))))</f>
        <v>Bellow Average Result</v>
      </c>
      <c r="AI70" s="33" t="str">
        <f>IF(F70="0","0",LOOKUP(F70,{0,1,2,3,"3.5",4,5},{"F","D","C","B","A-","A","A+"}))</f>
        <v>B</v>
      </c>
      <c r="AJ70" s="33" t="str">
        <f>IF(H70="0","0",LOOKUP(H70,{0,1,2,3,"3.5",4,5},{"F","D","C","B","A-","A","A+"}))</f>
        <v>D</v>
      </c>
      <c r="AK70" s="33" t="str">
        <f>IF(L70="0","0",LOOKUP(L70,{0,1,2,3,"3.5",4,5},{"F","D","C","B","A-","A","A+"}))</f>
        <v>B</v>
      </c>
      <c r="AL70" s="33" t="str">
        <f>IF(P70="0","0",LOOKUP(P70,{0,1,2,3,"3.5",4,5},{"F","D","C","B","A-","A","A+"}))</f>
        <v>C</v>
      </c>
      <c r="AM70" s="33" t="str">
        <f>IF(T70="0","0",LOOKUP(T70,{0,1,2,3,"3.5",4,5},{"F","D","C","B","A-","A","A+"}))</f>
        <v>D</v>
      </c>
      <c r="AN70" s="33" t="str">
        <f>IF(X70="0","0",LOOKUP(X70,{0,1,2,3,"3.5",4,5},{"F","D","C","B","A-","A","A+"}))</f>
        <v>C</v>
      </c>
      <c r="AO70" s="33" t="str">
        <f>IF(AB70="0","0",LOOKUP(AB70,{0,1,2,3,"3.5",4,5},{"F","D","C","B","A-","A","A+"}))</f>
        <v>F</v>
      </c>
      <c r="AP70" s="52">
        <f t="shared" si="12"/>
        <v>250</v>
      </c>
    </row>
    <row r="71" spans="1:42" ht="20.100000000000001" customHeight="1" x14ac:dyDescent="0.25">
      <c r="A71" s="74">
        <v>3067</v>
      </c>
      <c r="B71" s="84" t="s">
        <v>669</v>
      </c>
      <c r="C71" s="79">
        <v>25</v>
      </c>
      <c r="D71" s="79">
        <v>17</v>
      </c>
      <c r="E71" s="59">
        <f t="shared" si="13"/>
        <v>42</v>
      </c>
      <c r="F71" s="59">
        <f>IF(E71="0","0",LOOKUP(E71,{0,33,40,50,60,70,80},{0,1,2,3,"3.5",4,5}))</f>
        <v>2</v>
      </c>
      <c r="G71" s="59">
        <v>36</v>
      </c>
      <c r="H71" s="59">
        <f>IF(G71="0","0",LOOKUP(G71,{0,33,40,50,60,70,80},{0,1,2,3,"3.5",4,5}))</f>
        <v>1</v>
      </c>
      <c r="I71" s="79">
        <v>22</v>
      </c>
      <c r="J71" s="79">
        <v>14</v>
      </c>
      <c r="K71" s="59">
        <f t="shared" si="14"/>
        <v>36</v>
      </c>
      <c r="L71" s="59">
        <f>IF(K71="0","0",LOOKUP(K71,{0,25,30,37,45,52,60},{0,1,2,3,"3.5",4,5}))</f>
        <v>2</v>
      </c>
      <c r="M71" s="79">
        <v>0</v>
      </c>
      <c r="N71" s="79">
        <v>0</v>
      </c>
      <c r="O71" s="59">
        <f t="shared" si="15"/>
        <v>0</v>
      </c>
      <c r="P71" s="59">
        <f>IF(O71="0","0",LOOKUP(O71,{0,33,40,50,60,70,80},{0,1,2,3,"3.5",4,5}))</f>
        <v>0</v>
      </c>
      <c r="Q71" s="79">
        <v>15</v>
      </c>
      <c r="R71" s="79">
        <v>14</v>
      </c>
      <c r="S71" s="59">
        <f t="shared" si="16"/>
        <v>0</v>
      </c>
      <c r="T71" s="59">
        <f>IF(S71="0","0",LOOKUP(S71,{0,33,40,50,60,70,80},{0,1,2,3,"3.5",4,5}))</f>
        <v>0</v>
      </c>
      <c r="U71" s="79">
        <v>16</v>
      </c>
      <c r="V71" s="79">
        <v>19</v>
      </c>
      <c r="W71" s="59">
        <f t="shared" si="17"/>
        <v>0</v>
      </c>
      <c r="X71" s="59">
        <f>IF(W71="0","0",LOOKUP(W71,{0,33,40,50,60,70,80},{0,1,2,3,"3.5",4,5}))</f>
        <v>0</v>
      </c>
      <c r="Y71" s="79">
        <v>10</v>
      </c>
      <c r="Z71" s="79">
        <v>16</v>
      </c>
      <c r="AA71" s="59">
        <f t="shared" si="18"/>
        <v>0</v>
      </c>
      <c r="AB71" s="59">
        <f>IF(AA71="0","0",LOOKUP(AA71,{0,33,40,50,60,70,80},{0,1,2,3,"3.5",4,5}))</f>
        <v>0</v>
      </c>
      <c r="AC71" s="49" t="s">
        <v>62</v>
      </c>
      <c r="AD71" s="49">
        <f>IF(ISBLANK(AB71)," ",IF(AB71="0","0",LOOKUP(AB71,{0,1,2,3,"3.5",4,5},{0,0,0,1,"1.5",2,3})))</f>
        <v>0</v>
      </c>
      <c r="AE71" s="77">
        <f t="shared" si="19"/>
        <v>0</v>
      </c>
      <c r="AF71" s="49" t="str">
        <f t="shared" si="20"/>
        <v>F</v>
      </c>
      <c r="AG71" s="58" t="str">
        <f t="shared" si="21"/>
        <v>Fail</v>
      </c>
      <c r="AI71" s="33" t="str">
        <f>IF(F71="0","0",LOOKUP(F71,{0,1,2,3,"3.5",4,5},{"F","D","C","B","A-","A","A+"}))</f>
        <v>C</v>
      </c>
      <c r="AJ71" s="33" t="str">
        <f>IF(H71="0","0",LOOKUP(H71,{0,1,2,3,"3.5",4,5},{"F","D","C","B","A-","A","A+"}))</f>
        <v>D</v>
      </c>
      <c r="AK71" s="33" t="str">
        <f>IF(L71="0","0",LOOKUP(L71,{0,1,2,3,"3.5",4,5},{"F","D","C","B","A-","A","A+"}))</f>
        <v>C</v>
      </c>
      <c r="AL71" s="33" t="str">
        <f>IF(P71="0","0",LOOKUP(P71,{0,1,2,3,"3.5",4,5},{"F","D","C","B","A-","A","A+"}))</f>
        <v>F</v>
      </c>
      <c r="AM71" s="33" t="str">
        <f>IF(T71="0","0",LOOKUP(T71,{0,1,2,3,"3.5",4,5},{"F","D","C","B","A-","A","A+"}))</f>
        <v>F</v>
      </c>
      <c r="AN71" s="33" t="str">
        <f>IF(X71="0","0",LOOKUP(X71,{0,1,2,3,"3.5",4,5},{"F","D","C","B","A-","A","A+"}))</f>
        <v>F</v>
      </c>
      <c r="AO71" s="33" t="str">
        <f>IF(AB71="0","0",LOOKUP(AB71,{0,1,2,3,"3.5",4,5},{"F","D","C","B","A-","A","A+"}))</f>
        <v>F</v>
      </c>
      <c r="AP71" s="52">
        <f t="shared" si="12"/>
        <v>114</v>
      </c>
    </row>
    <row r="72" spans="1:42" ht="20.100000000000001" customHeight="1" x14ac:dyDescent="0.25">
      <c r="A72" s="74">
        <v>3068</v>
      </c>
      <c r="B72" s="84" t="s">
        <v>670</v>
      </c>
      <c r="C72" s="79">
        <v>31</v>
      </c>
      <c r="D72" s="79">
        <v>17</v>
      </c>
      <c r="E72" s="59">
        <f t="shared" si="13"/>
        <v>48</v>
      </c>
      <c r="F72" s="59">
        <f>IF(E72="0","0",LOOKUP(E72,{0,33,40,50,60,70,80},{0,1,2,3,"3.5",4,5}))</f>
        <v>2</v>
      </c>
      <c r="G72" s="59">
        <v>29</v>
      </c>
      <c r="H72" s="59">
        <f>IF(G72="0","0",LOOKUP(G72,{0,33,40,50,60,70,80},{0,1,2,3,"3.5",4,5}))</f>
        <v>0</v>
      </c>
      <c r="I72" s="79">
        <v>25</v>
      </c>
      <c r="J72" s="79">
        <v>10</v>
      </c>
      <c r="K72" s="59">
        <f t="shared" si="14"/>
        <v>35</v>
      </c>
      <c r="L72" s="59">
        <f>IF(K72="0","0",LOOKUP(K72,{0,25,30,37,45,52,60},{0,1,2,3,"3.5",4,5}))</f>
        <v>2</v>
      </c>
      <c r="M72" s="79">
        <v>22</v>
      </c>
      <c r="N72" s="79">
        <v>19</v>
      </c>
      <c r="O72" s="59">
        <f t="shared" si="15"/>
        <v>41</v>
      </c>
      <c r="P72" s="59">
        <f>IF(O72="0","0",LOOKUP(O72,{0,33,40,50,60,70,80},{0,1,2,3,"3.5",4,5}))</f>
        <v>2</v>
      </c>
      <c r="Q72" s="79">
        <v>19</v>
      </c>
      <c r="R72" s="79">
        <v>8</v>
      </c>
      <c r="S72" s="59">
        <f t="shared" si="16"/>
        <v>0</v>
      </c>
      <c r="T72" s="59">
        <f>IF(S72="0","0",LOOKUP(S72,{0,33,40,50,60,70,80},{0,1,2,3,"3.5",4,5}))</f>
        <v>0</v>
      </c>
      <c r="U72" s="79">
        <v>22</v>
      </c>
      <c r="V72" s="79">
        <v>13</v>
      </c>
      <c r="W72" s="59">
        <f t="shared" si="17"/>
        <v>35</v>
      </c>
      <c r="X72" s="59">
        <f>IF(W72="0","0",LOOKUP(W72,{0,33,40,50,60,70,80},{0,1,2,3,"3.5",4,5}))</f>
        <v>1</v>
      </c>
      <c r="Y72" s="79">
        <v>0</v>
      </c>
      <c r="Z72" s="79">
        <v>14</v>
      </c>
      <c r="AA72" s="59">
        <f t="shared" si="18"/>
        <v>0</v>
      </c>
      <c r="AB72" s="59">
        <f>IF(AA72="0","0",LOOKUP(AA72,{0,33,40,50,60,70,80},{0,1,2,3,"3.5",4,5}))</f>
        <v>0</v>
      </c>
      <c r="AC72" s="49" t="s">
        <v>62</v>
      </c>
      <c r="AD72" s="49">
        <f>IF(ISBLANK(AB72)," ",IF(AB72="0","0",LOOKUP(AB72,{0,1,2,3,"3.5",4,5},{0,0,0,1,"1.5",2,3})))</f>
        <v>0</v>
      </c>
      <c r="AE72" s="77">
        <f t="shared" si="19"/>
        <v>0</v>
      </c>
      <c r="AF72" s="49" t="str">
        <f t="shared" si="20"/>
        <v>F</v>
      </c>
      <c r="AG72" s="58" t="str">
        <f t="shared" si="21"/>
        <v>Fail</v>
      </c>
      <c r="AI72" s="33" t="str">
        <f>IF(F72="0","0",LOOKUP(F72,{0,1,2,3,"3.5",4,5},{"F","D","C","B","A-","A","A+"}))</f>
        <v>C</v>
      </c>
      <c r="AJ72" s="33" t="str">
        <f>IF(H72="0","0",LOOKUP(H72,{0,1,2,3,"3.5",4,5},{"F","D","C","B","A-","A","A+"}))</f>
        <v>F</v>
      </c>
      <c r="AK72" s="33" t="str">
        <f>IF(L72="0","0",LOOKUP(L72,{0,1,2,3,"3.5",4,5},{"F","D","C","B","A-","A","A+"}))</f>
        <v>C</v>
      </c>
      <c r="AL72" s="33" t="str">
        <f>IF(P72="0","0",LOOKUP(P72,{0,1,2,3,"3.5",4,5},{"F","D","C","B","A-","A","A+"}))</f>
        <v>C</v>
      </c>
      <c r="AM72" s="33" t="str">
        <f>IF(T72="0","0",LOOKUP(T72,{0,1,2,3,"3.5",4,5},{"F","D","C","B","A-","A","A+"}))</f>
        <v>F</v>
      </c>
      <c r="AN72" s="33" t="str">
        <f>IF(X72="0","0",LOOKUP(X72,{0,1,2,3,"3.5",4,5},{"F","D","C","B","A-","A","A+"}))</f>
        <v>D</v>
      </c>
      <c r="AO72" s="33" t="str">
        <f>IF(AB72="0","0",LOOKUP(AB72,{0,1,2,3,"3.5",4,5},{"F","D","C","B","A-","A","A+"}))</f>
        <v>F</v>
      </c>
      <c r="AP72" s="52">
        <f t="shared" si="12"/>
        <v>188</v>
      </c>
    </row>
    <row r="73" spans="1:42" ht="20.100000000000001" customHeight="1" x14ac:dyDescent="0.25">
      <c r="A73" s="74">
        <v>3069</v>
      </c>
      <c r="B73" s="84" t="s">
        <v>322</v>
      </c>
      <c r="C73" s="79">
        <v>19</v>
      </c>
      <c r="D73" s="79">
        <v>18</v>
      </c>
      <c r="E73" s="59">
        <f t="shared" si="13"/>
        <v>37</v>
      </c>
      <c r="F73" s="59">
        <f>IF(E73="0","0",LOOKUP(E73,{0,33,40,50,60,70,80},{0,1,2,3,"3.5",4,5}))</f>
        <v>1</v>
      </c>
      <c r="G73" s="59">
        <v>34</v>
      </c>
      <c r="H73" s="59">
        <f>IF(G73="0","0",LOOKUP(G73,{0,33,40,50,60,70,80},{0,1,2,3,"3.5",4,5}))</f>
        <v>1</v>
      </c>
      <c r="I73" s="79">
        <v>21</v>
      </c>
      <c r="J73" s="79">
        <v>12</v>
      </c>
      <c r="K73" s="59">
        <f t="shared" si="14"/>
        <v>33</v>
      </c>
      <c r="L73" s="59">
        <f>IF(K73="0","0",LOOKUP(K73,{0,25,30,37,45,52,60},{0,1,2,3,"3.5",4,5}))</f>
        <v>2</v>
      </c>
      <c r="M73" s="79">
        <v>0</v>
      </c>
      <c r="N73" s="79">
        <v>0</v>
      </c>
      <c r="O73" s="59">
        <f t="shared" si="15"/>
        <v>0</v>
      </c>
      <c r="P73" s="59">
        <f>IF(O73="0","0",LOOKUP(O73,{0,33,40,50,60,70,80},{0,1,2,3,"3.5",4,5}))</f>
        <v>0</v>
      </c>
      <c r="Q73" s="79">
        <v>0</v>
      </c>
      <c r="R73" s="79">
        <v>0</v>
      </c>
      <c r="S73" s="59">
        <f t="shared" si="16"/>
        <v>0</v>
      </c>
      <c r="T73" s="59">
        <f>IF(S73="0","0",LOOKUP(S73,{0,33,40,50,60,70,80},{0,1,2,3,"3.5",4,5}))</f>
        <v>0</v>
      </c>
      <c r="U73" s="79">
        <v>0</v>
      </c>
      <c r="V73" s="79">
        <v>0</v>
      </c>
      <c r="W73" s="59">
        <f t="shared" si="17"/>
        <v>0</v>
      </c>
      <c r="X73" s="59">
        <f>IF(W73="0","0",LOOKUP(W73,{0,33,40,50,60,70,80},{0,1,2,3,"3.5",4,5}))</f>
        <v>0</v>
      </c>
      <c r="Y73" s="79">
        <v>14</v>
      </c>
      <c r="Z73" s="79">
        <v>16</v>
      </c>
      <c r="AA73" s="59">
        <f t="shared" si="18"/>
        <v>0</v>
      </c>
      <c r="AB73" s="59">
        <f>IF(AA73="0","0",LOOKUP(AA73,{0,33,40,50,60,70,80},{0,1,2,3,"3.5",4,5}))</f>
        <v>0</v>
      </c>
      <c r="AC73" s="49" t="s">
        <v>62</v>
      </c>
      <c r="AD73" s="49">
        <f>IF(ISBLANK(AB73)," ",IF(AB73="0","0",LOOKUP(AB73,{0,1,2,3,"3.5",4,5},{0,0,0,1,"1.5",2,3})))</f>
        <v>0</v>
      </c>
      <c r="AE73" s="77">
        <f t="shared" si="19"/>
        <v>0</v>
      </c>
      <c r="AF73" s="49" t="str">
        <f t="shared" si="20"/>
        <v>F</v>
      </c>
      <c r="AG73" s="58" t="str">
        <f t="shared" si="21"/>
        <v>Fail</v>
      </c>
      <c r="AI73" s="33" t="str">
        <f>IF(F73="0","0",LOOKUP(F73,{0,1,2,3,"3.5",4,5},{"F","D","C","B","A-","A","A+"}))</f>
        <v>D</v>
      </c>
      <c r="AJ73" s="33" t="str">
        <f>IF(H73="0","0",LOOKUP(H73,{0,1,2,3,"3.5",4,5},{"F","D","C","B","A-","A","A+"}))</f>
        <v>D</v>
      </c>
      <c r="AK73" s="33" t="str">
        <f>IF(L73="0","0",LOOKUP(L73,{0,1,2,3,"3.5",4,5},{"F","D","C","B","A-","A","A+"}))</f>
        <v>C</v>
      </c>
      <c r="AL73" s="33" t="str">
        <f>IF(P73="0","0",LOOKUP(P73,{0,1,2,3,"3.5",4,5},{"F","D","C","B","A-","A","A+"}))</f>
        <v>F</v>
      </c>
      <c r="AM73" s="33" t="str">
        <f>IF(T73="0","0",LOOKUP(T73,{0,1,2,3,"3.5",4,5},{"F","D","C","B","A-","A","A+"}))</f>
        <v>F</v>
      </c>
      <c r="AN73" s="33" t="str">
        <f>IF(X73="0","0",LOOKUP(X73,{0,1,2,3,"3.5",4,5},{"F","D","C","B","A-","A","A+"}))</f>
        <v>F</v>
      </c>
      <c r="AO73" s="33" t="str">
        <f>IF(AB73="0","0",LOOKUP(AB73,{0,1,2,3,"3.5",4,5},{"F","D","C","B","A-","A","A+"}))</f>
        <v>F</v>
      </c>
      <c r="AP73" s="52">
        <f t="shared" si="12"/>
        <v>104</v>
      </c>
    </row>
    <row r="74" spans="1:42" ht="20.100000000000001" customHeight="1" x14ac:dyDescent="0.25">
      <c r="A74" s="74">
        <v>3070</v>
      </c>
      <c r="B74" s="84" t="s">
        <v>671</v>
      </c>
      <c r="C74" s="79">
        <v>36</v>
      </c>
      <c r="D74" s="79">
        <v>17</v>
      </c>
      <c r="E74" s="59">
        <f t="shared" si="13"/>
        <v>53</v>
      </c>
      <c r="F74" s="59">
        <f>IF(E74="0","0",LOOKUP(E74,{0,33,40,50,60,70,80},{0,1,2,3,"3.5",4,5}))</f>
        <v>3</v>
      </c>
      <c r="G74" s="59">
        <v>33</v>
      </c>
      <c r="H74" s="59">
        <f>IF(G74="0","0",LOOKUP(G74,{0,33,40,50,60,70,80},{0,1,2,3,"3.5",4,5}))</f>
        <v>1</v>
      </c>
      <c r="I74" s="79">
        <v>27</v>
      </c>
      <c r="J74" s="79">
        <v>11</v>
      </c>
      <c r="K74" s="59">
        <f t="shared" si="14"/>
        <v>38</v>
      </c>
      <c r="L74" s="59">
        <f>IF(K74="0","0",LOOKUP(K74,{0,25,30,37,45,52,60},{0,1,2,3,"3.5",4,5}))</f>
        <v>3</v>
      </c>
      <c r="M74" s="79">
        <v>2</v>
      </c>
      <c r="N74" s="79">
        <v>19</v>
      </c>
      <c r="O74" s="59">
        <f t="shared" si="15"/>
        <v>0</v>
      </c>
      <c r="P74" s="59">
        <f>IF(O74="0","0",LOOKUP(O74,{0,33,40,50,60,70,80},{0,1,2,3,"3.5",4,5}))</f>
        <v>0</v>
      </c>
      <c r="Q74" s="79">
        <v>24</v>
      </c>
      <c r="R74" s="79">
        <v>6</v>
      </c>
      <c r="S74" s="59">
        <f t="shared" si="16"/>
        <v>0</v>
      </c>
      <c r="T74" s="59">
        <f>IF(S74="0","0",LOOKUP(S74,{0,33,40,50,60,70,80},{0,1,2,3,"3.5",4,5}))</f>
        <v>0</v>
      </c>
      <c r="U74" s="79">
        <v>24</v>
      </c>
      <c r="V74" s="79">
        <v>18</v>
      </c>
      <c r="W74" s="59">
        <f t="shared" si="17"/>
        <v>42</v>
      </c>
      <c r="X74" s="59">
        <f>IF(W74="0","0",LOOKUP(W74,{0,33,40,50,60,70,80},{0,1,2,3,"3.5",4,5}))</f>
        <v>2</v>
      </c>
      <c r="Y74" s="79">
        <v>13</v>
      </c>
      <c r="Z74" s="79">
        <v>15</v>
      </c>
      <c r="AA74" s="59">
        <f t="shared" si="18"/>
        <v>0</v>
      </c>
      <c r="AB74" s="59">
        <f>IF(AA74="0","0",LOOKUP(AA74,{0,33,40,50,60,70,80},{0,1,2,3,"3.5",4,5}))</f>
        <v>0</v>
      </c>
      <c r="AC74" s="49" t="s">
        <v>62</v>
      </c>
      <c r="AD74" s="49">
        <f>IF(ISBLANK(AB74)," ",IF(AB74="0","0",LOOKUP(AB74,{0,1,2,3,"3.5",4,5},{0,0,0,1,"1.5",2,3})))</f>
        <v>0</v>
      </c>
      <c r="AE74" s="77">
        <f t="shared" si="19"/>
        <v>0</v>
      </c>
      <c r="AF74" s="49" t="str">
        <f t="shared" si="20"/>
        <v>F</v>
      </c>
      <c r="AG74" s="58" t="str">
        <f t="shared" si="21"/>
        <v>Fail</v>
      </c>
      <c r="AI74" s="33" t="str">
        <f>IF(F74="0","0",LOOKUP(F74,{0,1,2,3,"3.5",4,5},{"F","D","C","B","A-","A","A+"}))</f>
        <v>B</v>
      </c>
      <c r="AJ74" s="33" t="str">
        <f>IF(H74="0","0",LOOKUP(H74,{0,1,2,3,"3.5",4,5},{"F","D","C","B","A-","A","A+"}))</f>
        <v>D</v>
      </c>
      <c r="AK74" s="33" t="str">
        <f>IF(L74="0","0",LOOKUP(L74,{0,1,2,3,"3.5",4,5},{"F","D","C","B","A-","A","A+"}))</f>
        <v>B</v>
      </c>
      <c r="AL74" s="33" t="str">
        <f>IF(P74="0","0",LOOKUP(P74,{0,1,2,3,"3.5",4,5},{"F","D","C","B","A-","A","A+"}))</f>
        <v>F</v>
      </c>
      <c r="AM74" s="33" t="str">
        <f>IF(T74="0","0",LOOKUP(T74,{0,1,2,3,"3.5",4,5},{"F","D","C","B","A-","A","A+"}))</f>
        <v>F</v>
      </c>
      <c r="AN74" s="33" t="str">
        <f>IF(X74="0","0",LOOKUP(X74,{0,1,2,3,"3.5",4,5},{"F","D","C","B","A-","A","A+"}))</f>
        <v>C</v>
      </c>
      <c r="AO74" s="33" t="str">
        <f>IF(AB74="0","0",LOOKUP(AB74,{0,1,2,3,"3.5",4,5},{"F","D","C","B","A-","A","A+"}))</f>
        <v>F</v>
      </c>
      <c r="AP74" s="52">
        <f t="shared" si="12"/>
        <v>166</v>
      </c>
    </row>
    <row r="75" spans="1:42" ht="20.100000000000001" customHeight="1" x14ac:dyDescent="0.25">
      <c r="A75" s="74">
        <v>3071</v>
      </c>
      <c r="B75" s="84" t="s">
        <v>672</v>
      </c>
      <c r="C75" s="79">
        <v>29</v>
      </c>
      <c r="D75" s="79">
        <v>14</v>
      </c>
      <c r="E75" s="59">
        <f t="shared" si="13"/>
        <v>43</v>
      </c>
      <c r="F75" s="59">
        <f>IF(E75="0","0",LOOKUP(E75,{0,33,40,50,60,70,80},{0,1,2,3,"3.5",4,5}))</f>
        <v>2</v>
      </c>
      <c r="G75" s="59">
        <v>40</v>
      </c>
      <c r="H75" s="59">
        <f>IF(G75="0","0",LOOKUP(G75,{0,33,40,50,60,70,80},{0,1,2,3,"3.5",4,5}))</f>
        <v>2</v>
      </c>
      <c r="I75" s="79">
        <v>30</v>
      </c>
      <c r="J75" s="79">
        <v>11</v>
      </c>
      <c r="K75" s="59">
        <f t="shared" si="14"/>
        <v>41</v>
      </c>
      <c r="L75" s="59">
        <f>IF(K75="0","0",LOOKUP(K75,{0,25,30,37,45,52,60},{0,1,2,3,"3.5",4,5}))</f>
        <v>3</v>
      </c>
      <c r="M75" s="79">
        <v>0</v>
      </c>
      <c r="N75" s="79">
        <v>0</v>
      </c>
      <c r="O75" s="59">
        <f t="shared" si="15"/>
        <v>0</v>
      </c>
      <c r="P75" s="59">
        <f>IF(O75="0","0",LOOKUP(O75,{0,33,40,50,60,70,80},{0,1,2,3,"3.5",4,5}))</f>
        <v>0</v>
      </c>
      <c r="Q75" s="79">
        <v>0</v>
      </c>
      <c r="R75" s="79">
        <v>0</v>
      </c>
      <c r="S75" s="59">
        <f t="shared" si="16"/>
        <v>0</v>
      </c>
      <c r="T75" s="59">
        <f>IF(S75="0","0",LOOKUP(S75,{0,33,40,50,60,70,80},{0,1,2,3,"3.5",4,5}))</f>
        <v>0</v>
      </c>
      <c r="U75" s="79">
        <v>0</v>
      </c>
      <c r="V75" s="79">
        <v>0</v>
      </c>
      <c r="W75" s="59">
        <f t="shared" si="17"/>
        <v>0</v>
      </c>
      <c r="X75" s="59">
        <f>IF(W75="0","0",LOOKUP(W75,{0,33,40,50,60,70,80},{0,1,2,3,"3.5",4,5}))</f>
        <v>0</v>
      </c>
      <c r="Y75" s="79">
        <v>12</v>
      </c>
      <c r="Z75" s="79">
        <v>10</v>
      </c>
      <c r="AA75" s="59">
        <f t="shared" si="18"/>
        <v>0</v>
      </c>
      <c r="AB75" s="59">
        <f>IF(AA75="0","0",LOOKUP(AA75,{0,33,40,50,60,70,80},{0,1,2,3,"3.5",4,5}))</f>
        <v>0</v>
      </c>
      <c r="AC75" s="49" t="s">
        <v>62</v>
      </c>
      <c r="AD75" s="49">
        <f>IF(ISBLANK(AB75)," ",IF(AB75="0","0",LOOKUP(AB75,{0,1,2,3,"3.5",4,5},{0,0,0,1,"1.5",2,3})))</f>
        <v>0</v>
      </c>
      <c r="AE75" s="77">
        <f t="shared" si="19"/>
        <v>0</v>
      </c>
      <c r="AF75" s="49" t="str">
        <f t="shared" si="20"/>
        <v>F</v>
      </c>
      <c r="AG75" s="58" t="str">
        <f t="shared" si="21"/>
        <v>Fail</v>
      </c>
      <c r="AI75" s="33" t="str">
        <f>IF(F75="0","0",LOOKUP(F75,{0,1,2,3,"3.5",4,5},{"F","D","C","B","A-","A","A+"}))</f>
        <v>C</v>
      </c>
      <c r="AJ75" s="33" t="str">
        <f>IF(H75="0","0",LOOKUP(H75,{0,1,2,3,"3.5",4,5},{"F","D","C","B","A-","A","A+"}))</f>
        <v>C</v>
      </c>
      <c r="AK75" s="33" t="str">
        <f>IF(L75="0","0",LOOKUP(L75,{0,1,2,3,"3.5",4,5},{"F","D","C","B","A-","A","A+"}))</f>
        <v>B</v>
      </c>
      <c r="AL75" s="33" t="str">
        <f>IF(P75="0","0",LOOKUP(P75,{0,1,2,3,"3.5",4,5},{"F","D","C","B","A-","A","A+"}))</f>
        <v>F</v>
      </c>
      <c r="AM75" s="33" t="str">
        <f>IF(T75="0","0",LOOKUP(T75,{0,1,2,3,"3.5",4,5},{"F","D","C","B","A-","A","A+"}))</f>
        <v>F</v>
      </c>
      <c r="AN75" s="33" t="str">
        <f>IF(X75="0","0",LOOKUP(X75,{0,1,2,3,"3.5",4,5},{"F","D","C","B","A-","A","A+"}))</f>
        <v>F</v>
      </c>
      <c r="AO75" s="33" t="str">
        <f>IF(AB75="0","0",LOOKUP(AB75,{0,1,2,3,"3.5",4,5},{"F","D","C","B","A-","A","A+"}))</f>
        <v>F</v>
      </c>
      <c r="AP75" s="52">
        <f t="shared" si="12"/>
        <v>124</v>
      </c>
    </row>
    <row r="76" spans="1:42" ht="20.100000000000001" customHeight="1" x14ac:dyDescent="0.25">
      <c r="A76" s="74">
        <v>3072</v>
      </c>
      <c r="B76" s="84" t="s">
        <v>673</v>
      </c>
      <c r="C76" s="79">
        <v>25</v>
      </c>
      <c r="D76" s="79">
        <v>17</v>
      </c>
      <c r="E76" s="59">
        <f t="shared" si="13"/>
        <v>42</v>
      </c>
      <c r="F76" s="59">
        <f>IF(E76="0","0",LOOKUP(E76,{0,33,40,50,60,70,80},{0,1,2,3,"3.5",4,5}))</f>
        <v>2</v>
      </c>
      <c r="G76" s="59">
        <v>33</v>
      </c>
      <c r="H76" s="59">
        <f>IF(G76="0","0",LOOKUP(G76,{0,33,40,50,60,70,80},{0,1,2,3,"3.5",4,5}))</f>
        <v>1</v>
      </c>
      <c r="I76" s="79">
        <v>23</v>
      </c>
      <c r="J76" s="79">
        <v>17</v>
      </c>
      <c r="K76" s="59">
        <f t="shared" si="14"/>
        <v>40</v>
      </c>
      <c r="L76" s="59">
        <f>IF(K76="0","0",LOOKUP(K76,{0,25,30,37,45,52,60},{0,1,2,3,"3.5",4,5}))</f>
        <v>3</v>
      </c>
      <c r="M76" s="79">
        <v>11</v>
      </c>
      <c r="N76" s="79">
        <v>16</v>
      </c>
      <c r="O76" s="59">
        <f t="shared" si="15"/>
        <v>0</v>
      </c>
      <c r="P76" s="59">
        <f>IF(O76="0","0",LOOKUP(O76,{0,33,40,50,60,70,80},{0,1,2,3,"3.5",4,5}))</f>
        <v>0</v>
      </c>
      <c r="Q76" s="79">
        <v>26</v>
      </c>
      <c r="R76" s="79">
        <v>12</v>
      </c>
      <c r="S76" s="59">
        <f t="shared" si="16"/>
        <v>38</v>
      </c>
      <c r="T76" s="59">
        <f>IF(S76="0","0",LOOKUP(S76,{0,33,40,50,60,70,80},{0,1,2,3,"3.5",4,5}))</f>
        <v>1</v>
      </c>
      <c r="U76" s="79">
        <v>29</v>
      </c>
      <c r="V76" s="79">
        <v>22</v>
      </c>
      <c r="W76" s="59">
        <f t="shared" si="17"/>
        <v>51</v>
      </c>
      <c r="X76" s="59">
        <f>IF(W76="0","0",LOOKUP(W76,{0,33,40,50,60,70,80},{0,1,2,3,"3.5",4,5}))</f>
        <v>3</v>
      </c>
      <c r="Y76" s="79">
        <v>13</v>
      </c>
      <c r="Z76" s="79">
        <v>13</v>
      </c>
      <c r="AA76" s="59">
        <f t="shared" si="18"/>
        <v>0</v>
      </c>
      <c r="AB76" s="59">
        <f>IF(AA76="0","0",LOOKUP(AA76,{0,33,40,50,60,70,80},{0,1,2,3,"3.5",4,5}))</f>
        <v>0</v>
      </c>
      <c r="AC76" s="49" t="s">
        <v>62</v>
      </c>
      <c r="AD76" s="49">
        <f>IF(ISBLANK(AB76)," ",IF(AB76="0","0",LOOKUP(AB76,{0,1,2,3,"3.5",4,5},{0,0,0,1,"1.5",2,3})))</f>
        <v>0</v>
      </c>
      <c r="AE76" s="77">
        <f t="shared" si="19"/>
        <v>0</v>
      </c>
      <c r="AF76" s="49" t="str">
        <f t="shared" si="20"/>
        <v>F</v>
      </c>
      <c r="AG76" s="58" t="str">
        <f t="shared" si="21"/>
        <v>Fail</v>
      </c>
      <c r="AI76" s="33" t="str">
        <f>IF(F76="0","0",LOOKUP(F76,{0,1,2,3,"3.5",4,5},{"F","D","C","B","A-","A","A+"}))</f>
        <v>C</v>
      </c>
      <c r="AJ76" s="33" t="str">
        <f>IF(H76="0","0",LOOKUP(H76,{0,1,2,3,"3.5",4,5},{"F","D","C","B","A-","A","A+"}))</f>
        <v>D</v>
      </c>
      <c r="AK76" s="33" t="str">
        <f>IF(L76="0","0",LOOKUP(L76,{0,1,2,3,"3.5",4,5},{"F","D","C","B","A-","A","A+"}))</f>
        <v>B</v>
      </c>
      <c r="AL76" s="33" t="str">
        <f>IF(P76="0","0",LOOKUP(P76,{0,1,2,3,"3.5",4,5},{"F","D","C","B","A-","A","A+"}))</f>
        <v>F</v>
      </c>
      <c r="AM76" s="33" t="str">
        <f>IF(T76="0","0",LOOKUP(T76,{0,1,2,3,"3.5",4,5},{"F","D","C","B","A-","A","A+"}))</f>
        <v>D</v>
      </c>
      <c r="AN76" s="33" t="str">
        <f>IF(X76="0","0",LOOKUP(X76,{0,1,2,3,"3.5",4,5},{"F","D","C","B","A-","A","A+"}))</f>
        <v>B</v>
      </c>
      <c r="AO76" s="33" t="str">
        <f>IF(AB76="0","0",LOOKUP(AB76,{0,1,2,3,"3.5",4,5},{"F","D","C","B","A-","A","A+"}))</f>
        <v>F</v>
      </c>
      <c r="AP76" s="52">
        <f t="shared" si="12"/>
        <v>204</v>
      </c>
    </row>
    <row r="77" spans="1:42" ht="20.100000000000001" customHeight="1" x14ac:dyDescent="0.25">
      <c r="A77" s="74">
        <v>3073</v>
      </c>
      <c r="B77" s="84" t="s">
        <v>674</v>
      </c>
      <c r="C77" s="79">
        <v>13</v>
      </c>
      <c r="D77" s="79">
        <v>17</v>
      </c>
      <c r="E77" s="59">
        <f t="shared" si="13"/>
        <v>0</v>
      </c>
      <c r="F77" s="59">
        <f>IF(E77="0","0",LOOKUP(E77,{0,33,40,50,60,70,80},{0,1,2,3,"3.5",4,5}))</f>
        <v>0</v>
      </c>
      <c r="G77" s="59">
        <v>37</v>
      </c>
      <c r="H77" s="59">
        <f>IF(G77="0","0",LOOKUP(G77,{0,33,40,50,60,70,80},{0,1,2,3,"3.5",4,5}))</f>
        <v>1</v>
      </c>
      <c r="I77" s="79">
        <v>17</v>
      </c>
      <c r="J77" s="79">
        <v>15</v>
      </c>
      <c r="K77" s="59">
        <f t="shared" si="14"/>
        <v>32</v>
      </c>
      <c r="L77" s="59">
        <f>IF(K77="0","0",LOOKUP(K77,{0,25,30,37,45,52,60},{0,1,2,3,"3.5",4,5}))</f>
        <v>2</v>
      </c>
      <c r="M77" s="79">
        <v>12</v>
      </c>
      <c r="N77" s="79">
        <v>13</v>
      </c>
      <c r="O77" s="59">
        <f t="shared" si="15"/>
        <v>0</v>
      </c>
      <c r="P77" s="59">
        <f>IF(O77="0","0",LOOKUP(O77,{0,33,40,50,60,70,80},{0,1,2,3,"3.5",4,5}))</f>
        <v>0</v>
      </c>
      <c r="Q77" s="79">
        <v>12</v>
      </c>
      <c r="R77" s="79">
        <v>7</v>
      </c>
      <c r="S77" s="59">
        <f t="shared" si="16"/>
        <v>0</v>
      </c>
      <c r="T77" s="59">
        <f>IF(S77="0","0",LOOKUP(S77,{0,33,40,50,60,70,80},{0,1,2,3,"3.5",4,5}))</f>
        <v>0</v>
      </c>
      <c r="U77" s="79">
        <v>9</v>
      </c>
      <c r="V77" s="79">
        <v>16</v>
      </c>
      <c r="W77" s="59">
        <f t="shared" si="17"/>
        <v>0</v>
      </c>
      <c r="X77" s="59">
        <f>IF(W77="0","0",LOOKUP(W77,{0,33,40,50,60,70,80},{0,1,2,3,"3.5",4,5}))</f>
        <v>0</v>
      </c>
      <c r="Y77" s="79">
        <v>9</v>
      </c>
      <c r="Z77" s="79">
        <v>17</v>
      </c>
      <c r="AA77" s="59">
        <f t="shared" si="18"/>
        <v>0</v>
      </c>
      <c r="AB77" s="59">
        <f>IF(AA77="0","0",LOOKUP(AA77,{0,33,40,50,60,70,80},{0,1,2,3,"3.5",4,5}))</f>
        <v>0</v>
      </c>
      <c r="AC77" s="49" t="s">
        <v>62</v>
      </c>
      <c r="AD77" s="49">
        <f>IF(ISBLANK(AB77)," ",IF(AB77="0","0",LOOKUP(AB77,{0,1,2,3,"3.5",4,5},{0,0,0,1,"1.5",2,3})))</f>
        <v>0</v>
      </c>
      <c r="AE77" s="77">
        <f t="shared" si="19"/>
        <v>0</v>
      </c>
      <c r="AF77" s="49" t="str">
        <f t="shared" si="20"/>
        <v>F</v>
      </c>
      <c r="AG77" s="58" t="str">
        <f t="shared" si="21"/>
        <v>Fail</v>
      </c>
      <c r="AI77" s="33" t="str">
        <f>IF(F77="0","0",LOOKUP(F77,{0,1,2,3,"3.5",4,5},{"F","D","C","B","A-","A","A+"}))</f>
        <v>F</v>
      </c>
      <c r="AJ77" s="33" t="str">
        <f>IF(H77="0","0",LOOKUP(H77,{0,1,2,3,"3.5",4,5},{"F","D","C","B","A-","A","A+"}))</f>
        <v>D</v>
      </c>
      <c r="AK77" s="33" t="str">
        <f>IF(L77="0","0",LOOKUP(L77,{0,1,2,3,"3.5",4,5},{"F","D","C","B","A-","A","A+"}))</f>
        <v>C</v>
      </c>
      <c r="AL77" s="33" t="str">
        <f>IF(P77="0","0",LOOKUP(P77,{0,1,2,3,"3.5",4,5},{"F","D","C","B","A-","A","A+"}))</f>
        <v>F</v>
      </c>
      <c r="AM77" s="33" t="str">
        <f>IF(T77="0","0",LOOKUP(T77,{0,1,2,3,"3.5",4,5},{"F","D","C","B","A-","A","A+"}))</f>
        <v>F</v>
      </c>
      <c r="AN77" s="33" t="str">
        <f>IF(X77="0","0",LOOKUP(X77,{0,1,2,3,"3.5",4,5},{"F","D","C","B","A-","A","A+"}))</f>
        <v>F</v>
      </c>
      <c r="AO77" s="33" t="str">
        <f>IF(AB77="0","0",LOOKUP(AB77,{0,1,2,3,"3.5",4,5},{"F","D","C","B","A-","A","A+"}))</f>
        <v>F</v>
      </c>
      <c r="AP77" s="52">
        <f t="shared" si="12"/>
        <v>69</v>
      </c>
    </row>
    <row r="78" spans="1:42" ht="20.100000000000001" customHeight="1" x14ac:dyDescent="0.25">
      <c r="A78" s="74">
        <v>3074</v>
      </c>
      <c r="B78" s="84" t="s">
        <v>675</v>
      </c>
      <c r="C78" s="79">
        <v>24</v>
      </c>
      <c r="D78" s="79">
        <v>16</v>
      </c>
      <c r="E78" s="59">
        <f t="shared" si="13"/>
        <v>40</v>
      </c>
      <c r="F78" s="59">
        <f>IF(E78="0","0",LOOKUP(E78,{0,33,40,50,60,70,80},{0,1,2,3,"3.5",4,5}))</f>
        <v>2</v>
      </c>
      <c r="G78" s="59">
        <v>35</v>
      </c>
      <c r="H78" s="59">
        <f>IF(G78="0","0",LOOKUP(G78,{0,33,40,50,60,70,80},{0,1,2,3,"3.5",4,5}))</f>
        <v>1</v>
      </c>
      <c r="I78" s="79">
        <v>19</v>
      </c>
      <c r="J78" s="79">
        <v>17</v>
      </c>
      <c r="K78" s="59">
        <f t="shared" si="14"/>
        <v>36</v>
      </c>
      <c r="L78" s="59">
        <f>IF(K78="0","0",LOOKUP(K78,{0,25,30,37,45,52,60},{0,1,2,3,"3.5",4,5}))</f>
        <v>2</v>
      </c>
      <c r="M78" s="79">
        <v>12</v>
      </c>
      <c r="N78" s="79">
        <v>13</v>
      </c>
      <c r="O78" s="59">
        <f t="shared" si="15"/>
        <v>0</v>
      </c>
      <c r="P78" s="59">
        <f>IF(O78="0","0",LOOKUP(O78,{0,33,40,50,60,70,80},{0,1,2,3,"3.5",4,5}))</f>
        <v>0</v>
      </c>
      <c r="Q78" s="79">
        <v>19</v>
      </c>
      <c r="R78" s="79">
        <v>12</v>
      </c>
      <c r="S78" s="59">
        <f t="shared" si="16"/>
        <v>31</v>
      </c>
      <c r="T78" s="59">
        <f>IF(S78="0","0",LOOKUP(S78,{0,33,40,50,60,70,80},{0,1,2,3,"3.5",4,5}))</f>
        <v>0</v>
      </c>
      <c r="U78" s="79">
        <v>24</v>
      </c>
      <c r="V78" s="79">
        <v>14</v>
      </c>
      <c r="W78" s="59">
        <f t="shared" si="17"/>
        <v>38</v>
      </c>
      <c r="X78" s="59">
        <f>IF(W78="0","0",LOOKUP(W78,{0,33,40,50,60,70,80},{0,1,2,3,"3.5",4,5}))</f>
        <v>1</v>
      </c>
      <c r="Y78" s="79">
        <v>13</v>
      </c>
      <c r="Z78" s="79">
        <v>15</v>
      </c>
      <c r="AA78" s="59">
        <f t="shared" si="18"/>
        <v>0</v>
      </c>
      <c r="AB78" s="59">
        <f>IF(AA78="0","0",LOOKUP(AA78,{0,33,40,50,60,70,80},{0,1,2,3,"3.5",4,5}))</f>
        <v>0</v>
      </c>
      <c r="AC78" s="49" t="s">
        <v>62</v>
      </c>
      <c r="AD78" s="49">
        <f>IF(ISBLANK(AB78)," ",IF(AB78="0","0",LOOKUP(AB78,{0,1,2,3,"3.5",4,5},{0,0,0,1,"1.5",2,3})))</f>
        <v>0</v>
      </c>
      <c r="AE78" s="77">
        <f t="shared" si="19"/>
        <v>0</v>
      </c>
      <c r="AF78" s="49" t="str">
        <f t="shared" si="20"/>
        <v>F</v>
      </c>
      <c r="AG78" s="58" t="str">
        <f t="shared" si="21"/>
        <v>Fail</v>
      </c>
      <c r="AI78" s="33" t="str">
        <f>IF(F78="0","0",LOOKUP(F78,{0,1,2,3,"3.5",4,5},{"F","D","C","B","A-","A","A+"}))</f>
        <v>C</v>
      </c>
      <c r="AJ78" s="33" t="str">
        <f>IF(H78="0","0",LOOKUP(H78,{0,1,2,3,"3.5",4,5},{"F","D","C","B","A-","A","A+"}))</f>
        <v>D</v>
      </c>
      <c r="AK78" s="33" t="str">
        <f>IF(L78="0","0",LOOKUP(L78,{0,1,2,3,"3.5",4,5},{"F","D","C","B","A-","A","A+"}))</f>
        <v>C</v>
      </c>
      <c r="AL78" s="33" t="str">
        <f>IF(P78="0","0",LOOKUP(P78,{0,1,2,3,"3.5",4,5},{"F","D","C","B","A-","A","A+"}))</f>
        <v>F</v>
      </c>
      <c r="AM78" s="33" t="str">
        <f>IF(T78="0","0",LOOKUP(T78,{0,1,2,3,"3.5",4,5},{"F","D","C","B","A-","A","A+"}))</f>
        <v>F</v>
      </c>
      <c r="AN78" s="33" t="str">
        <f>IF(X78="0","0",LOOKUP(X78,{0,1,2,3,"3.5",4,5},{"F","D","C","B","A-","A","A+"}))</f>
        <v>D</v>
      </c>
      <c r="AO78" s="33" t="str">
        <f>IF(AB78="0","0",LOOKUP(AB78,{0,1,2,3,"3.5",4,5},{"F","D","C","B","A-","A","A+"}))</f>
        <v>F</v>
      </c>
      <c r="AP78" s="52">
        <f t="shared" si="12"/>
        <v>180</v>
      </c>
    </row>
    <row r="79" spans="1:42" ht="20.100000000000001" customHeight="1" x14ac:dyDescent="0.25">
      <c r="A79" s="74">
        <v>3075</v>
      </c>
      <c r="B79" s="84" t="s">
        <v>676</v>
      </c>
      <c r="C79" s="79">
        <v>0</v>
      </c>
      <c r="D79" s="79">
        <v>0</v>
      </c>
      <c r="E79" s="59">
        <f t="shared" si="13"/>
        <v>0</v>
      </c>
      <c r="F79" s="59">
        <f>IF(E79="0","0",LOOKUP(E79,{0,33,40,50,60,70,80},{0,1,2,3,"3.5",4,5}))</f>
        <v>0</v>
      </c>
      <c r="G79" s="59">
        <v>17</v>
      </c>
      <c r="H79" s="59">
        <f>IF(G79="0","0",LOOKUP(G79,{0,33,40,50,60,70,80},{0,1,2,3,"3.5",4,5}))</f>
        <v>0</v>
      </c>
      <c r="I79" s="79">
        <v>0</v>
      </c>
      <c r="J79" s="79">
        <v>0</v>
      </c>
      <c r="K79" s="59">
        <f t="shared" si="14"/>
        <v>0</v>
      </c>
      <c r="L79" s="59">
        <f>IF(K79="0","0",LOOKUP(K79,{0,25,30,37,45,52,60},{0,1,2,3,"3.5",4,5}))</f>
        <v>0</v>
      </c>
      <c r="M79" s="79">
        <v>0</v>
      </c>
      <c r="N79" s="79">
        <v>0</v>
      </c>
      <c r="O79" s="59">
        <f t="shared" si="15"/>
        <v>0</v>
      </c>
      <c r="P79" s="59">
        <f>IF(O79="0","0",LOOKUP(O79,{0,33,40,50,60,70,80},{0,1,2,3,"3.5",4,5}))</f>
        <v>0</v>
      </c>
      <c r="Q79" s="79">
        <v>0</v>
      </c>
      <c r="R79" s="79">
        <v>0</v>
      </c>
      <c r="S79" s="59">
        <f t="shared" si="16"/>
        <v>0</v>
      </c>
      <c r="T79" s="59">
        <f>IF(S79="0","0",LOOKUP(S79,{0,33,40,50,60,70,80},{0,1,2,3,"3.5",4,5}))</f>
        <v>0</v>
      </c>
      <c r="U79" s="79">
        <v>0</v>
      </c>
      <c r="V79" s="79">
        <v>0</v>
      </c>
      <c r="W79" s="59">
        <f t="shared" si="17"/>
        <v>0</v>
      </c>
      <c r="X79" s="59">
        <f>IF(W79="0","0",LOOKUP(W79,{0,33,40,50,60,70,80},{0,1,2,3,"3.5",4,5}))</f>
        <v>0</v>
      </c>
      <c r="Y79" s="79">
        <v>0</v>
      </c>
      <c r="Z79" s="79">
        <v>0</v>
      </c>
      <c r="AA79" s="59">
        <f t="shared" si="18"/>
        <v>0</v>
      </c>
      <c r="AB79" s="59">
        <f>IF(AA79="0","0",LOOKUP(AA79,{0,33,40,50,60,70,80},{0,1,2,3,"3.5",4,5}))</f>
        <v>0</v>
      </c>
      <c r="AC79" s="49" t="s">
        <v>62</v>
      </c>
      <c r="AD79" s="49">
        <f>IF(ISBLANK(AB79)," ",IF(AB79="0","0",LOOKUP(AB79,{0,1,2,3,"3.5",4,5},{0,0,0,1,"1.5",2,3})))</f>
        <v>0</v>
      </c>
      <c r="AE79" s="77">
        <f t="shared" si="19"/>
        <v>0</v>
      </c>
      <c r="AF79" s="49" t="str">
        <f t="shared" si="20"/>
        <v>F</v>
      </c>
      <c r="AG79" s="58" t="str">
        <f t="shared" si="21"/>
        <v>Fail</v>
      </c>
      <c r="AI79" s="33" t="str">
        <f>IF(F79="0","0",LOOKUP(F79,{0,1,2,3,"3.5",4,5},{"F","D","C","B","A-","A","A+"}))</f>
        <v>F</v>
      </c>
      <c r="AJ79" s="33" t="str">
        <f>IF(H79="0","0",LOOKUP(H79,{0,1,2,3,"3.5",4,5},{"F","D","C","B","A-","A","A+"}))</f>
        <v>F</v>
      </c>
      <c r="AK79" s="33" t="str">
        <f>IF(L79="0","0",LOOKUP(L79,{0,1,2,3,"3.5",4,5},{"F","D","C","B","A-","A","A+"}))</f>
        <v>F</v>
      </c>
      <c r="AL79" s="33" t="str">
        <f>IF(P79="0","0",LOOKUP(P79,{0,1,2,3,"3.5",4,5},{"F","D","C","B","A-","A","A+"}))</f>
        <v>F</v>
      </c>
      <c r="AM79" s="33" t="str">
        <f>IF(T79="0","0",LOOKUP(T79,{0,1,2,3,"3.5",4,5},{"F","D","C","B","A-","A","A+"}))</f>
        <v>F</v>
      </c>
      <c r="AN79" s="33" t="str">
        <f>IF(X79="0","0",LOOKUP(X79,{0,1,2,3,"3.5",4,5},{"F","D","C","B","A-","A","A+"}))</f>
        <v>F</v>
      </c>
      <c r="AO79" s="33" t="str">
        <f>IF(AB79="0","0",LOOKUP(AB79,{0,1,2,3,"3.5",4,5},{"F","D","C","B","A-","A","A+"}))</f>
        <v>F</v>
      </c>
      <c r="AP79" s="52">
        <f t="shared" si="12"/>
        <v>17</v>
      </c>
    </row>
    <row r="80" spans="1:42" ht="20.100000000000001" customHeight="1" x14ac:dyDescent="0.25">
      <c r="A80" s="74">
        <v>3076</v>
      </c>
      <c r="B80" s="84" t="s">
        <v>677</v>
      </c>
      <c r="C80" s="79">
        <v>19</v>
      </c>
      <c r="D80" s="79">
        <v>10</v>
      </c>
      <c r="E80" s="59">
        <f t="shared" si="13"/>
        <v>29</v>
      </c>
      <c r="F80" s="59">
        <f>IF(E80="0","0",LOOKUP(E80,{0,33,40,50,60,70,80},{0,1,2,3,"3.5",4,5}))</f>
        <v>0</v>
      </c>
      <c r="G80" s="59">
        <v>25</v>
      </c>
      <c r="H80" s="59">
        <f>IF(G80="0","0",LOOKUP(G80,{0,33,40,50,60,70,80},{0,1,2,3,"3.5",4,5}))</f>
        <v>0</v>
      </c>
      <c r="I80" s="79">
        <v>18</v>
      </c>
      <c r="J80" s="79">
        <v>7</v>
      </c>
      <c r="K80" s="59">
        <f t="shared" si="14"/>
        <v>0</v>
      </c>
      <c r="L80" s="59">
        <f>IF(K80="0","0",LOOKUP(K80,{0,25,30,37,45,52,60},{0,1,2,3,"3.5",4,5}))</f>
        <v>0</v>
      </c>
      <c r="M80" s="79">
        <v>0</v>
      </c>
      <c r="N80" s="79">
        <v>0</v>
      </c>
      <c r="O80" s="59">
        <f t="shared" si="15"/>
        <v>0</v>
      </c>
      <c r="P80" s="59">
        <f>IF(O80="0","0",LOOKUP(O80,{0,33,40,50,60,70,80},{0,1,2,3,"3.5",4,5}))</f>
        <v>0</v>
      </c>
      <c r="Q80" s="79">
        <v>0</v>
      </c>
      <c r="R80" s="79">
        <v>0</v>
      </c>
      <c r="S80" s="59">
        <f t="shared" si="16"/>
        <v>0</v>
      </c>
      <c r="T80" s="59">
        <f>IF(S80="0","0",LOOKUP(S80,{0,33,40,50,60,70,80},{0,1,2,3,"3.5",4,5}))</f>
        <v>0</v>
      </c>
      <c r="U80" s="79">
        <v>0</v>
      </c>
      <c r="V80" s="79">
        <v>0</v>
      </c>
      <c r="W80" s="59">
        <f t="shared" si="17"/>
        <v>0</v>
      </c>
      <c r="X80" s="59">
        <f>IF(W80="0","0",LOOKUP(W80,{0,33,40,50,60,70,80},{0,1,2,3,"3.5",4,5}))</f>
        <v>0</v>
      </c>
      <c r="Y80" s="79">
        <v>0</v>
      </c>
      <c r="Z80" s="79">
        <v>0</v>
      </c>
      <c r="AA80" s="59">
        <f t="shared" si="18"/>
        <v>0</v>
      </c>
      <c r="AB80" s="59">
        <f>IF(AA80="0","0",LOOKUP(AA80,{0,33,40,50,60,70,80},{0,1,2,3,"3.5",4,5}))</f>
        <v>0</v>
      </c>
      <c r="AC80" s="49" t="s">
        <v>62</v>
      </c>
      <c r="AD80" s="49">
        <f>IF(ISBLANK(AB80)," ",IF(AB80="0","0",LOOKUP(AB80,{0,1,2,3,"3.5",4,5},{0,0,0,1,"1.5",2,3})))</f>
        <v>0</v>
      </c>
      <c r="AE80" s="77">
        <f t="shared" si="19"/>
        <v>0</v>
      </c>
      <c r="AF80" s="49" t="str">
        <f t="shared" si="20"/>
        <v>F</v>
      </c>
      <c r="AG80" s="58" t="str">
        <f t="shared" si="21"/>
        <v>Fail</v>
      </c>
      <c r="AI80" s="33" t="str">
        <f>IF(F80="0","0",LOOKUP(F80,{0,1,2,3,"3.5",4,5},{"F","D","C","B","A-","A","A+"}))</f>
        <v>F</v>
      </c>
      <c r="AJ80" s="33" t="str">
        <f>IF(H80="0","0",LOOKUP(H80,{0,1,2,3,"3.5",4,5},{"F","D","C","B","A-","A","A+"}))</f>
        <v>F</v>
      </c>
      <c r="AK80" s="33" t="str">
        <f>IF(L80="0","0",LOOKUP(L80,{0,1,2,3,"3.5",4,5},{"F","D","C","B","A-","A","A+"}))</f>
        <v>F</v>
      </c>
      <c r="AL80" s="33" t="str">
        <f>IF(P80="0","0",LOOKUP(P80,{0,1,2,3,"3.5",4,5},{"F","D","C","B","A-","A","A+"}))</f>
        <v>F</v>
      </c>
      <c r="AM80" s="33" t="str">
        <f>IF(T80="0","0",LOOKUP(T80,{0,1,2,3,"3.5",4,5},{"F","D","C","B","A-","A","A+"}))</f>
        <v>F</v>
      </c>
      <c r="AN80" s="33" t="str">
        <f>IF(X80="0","0",LOOKUP(X80,{0,1,2,3,"3.5",4,5},{"F","D","C","B","A-","A","A+"}))</f>
        <v>F</v>
      </c>
      <c r="AO80" s="33" t="str">
        <f>IF(AB80="0","0",LOOKUP(AB80,{0,1,2,3,"3.5",4,5},{"F","D","C","B","A-","A","A+"}))</f>
        <v>F</v>
      </c>
      <c r="AP80" s="52">
        <f t="shared" si="12"/>
        <v>54</v>
      </c>
    </row>
    <row r="81" spans="1:42" ht="20.100000000000001" customHeight="1" x14ac:dyDescent="0.25">
      <c r="A81" s="74">
        <v>3077</v>
      </c>
      <c r="B81" s="84" t="s">
        <v>678</v>
      </c>
      <c r="C81" s="79">
        <v>32</v>
      </c>
      <c r="D81" s="79">
        <v>24</v>
      </c>
      <c r="E81" s="59">
        <f t="shared" si="13"/>
        <v>56</v>
      </c>
      <c r="F81" s="59">
        <f>IF(E81="0","0",LOOKUP(E81,{0,33,40,50,60,70,80},{0,1,2,3,"3.5",4,5}))</f>
        <v>3</v>
      </c>
      <c r="G81" s="59">
        <v>45</v>
      </c>
      <c r="H81" s="59">
        <f>IF(G81="0","0",LOOKUP(G81,{0,33,40,50,60,70,80},{0,1,2,3,"3.5",4,5}))</f>
        <v>2</v>
      </c>
      <c r="I81" s="79">
        <v>0</v>
      </c>
      <c r="J81" s="79">
        <v>0</v>
      </c>
      <c r="K81" s="59">
        <f t="shared" si="14"/>
        <v>0</v>
      </c>
      <c r="L81" s="59">
        <f>IF(K81="0","0",LOOKUP(K81,{0,25,30,37,45,52,60},{0,1,2,3,"3.5",4,5}))</f>
        <v>0</v>
      </c>
      <c r="M81" s="79">
        <v>0</v>
      </c>
      <c r="N81" s="79">
        <v>0</v>
      </c>
      <c r="O81" s="59">
        <f t="shared" si="15"/>
        <v>0</v>
      </c>
      <c r="P81" s="59">
        <f>IF(O81="0","0",LOOKUP(O81,{0,33,40,50,60,70,80},{0,1,2,3,"3.5",4,5}))</f>
        <v>0</v>
      </c>
      <c r="Q81" s="79">
        <v>0</v>
      </c>
      <c r="R81" s="79">
        <v>0</v>
      </c>
      <c r="S81" s="59">
        <f t="shared" si="16"/>
        <v>0</v>
      </c>
      <c r="T81" s="59">
        <f>IF(S81="0","0",LOOKUP(S81,{0,33,40,50,60,70,80},{0,1,2,3,"3.5",4,5}))</f>
        <v>0</v>
      </c>
      <c r="U81" s="79">
        <v>0</v>
      </c>
      <c r="V81" s="79">
        <v>0</v>
      </c>
      <c r="W81" s="59">
        <f t="shared" si="17"/>
        <v>0</v>
      </c>
      <c r="X81" s="59">
        <f>IF(W81="0","0",LOOKUP(W81,{0,33,40,50,60,70,80},{0,1,2,3,"3.5",4,5}))</f>
        <v>0</v>
      </c>
      <c r="Y81" s="79">
        <v>0</v>
      </c>
      <c r="Z81" s="79">
        <v>22</v>
      </c>
      <c r="AA81" s="59">
        <f t="shared" si="18"/>
        <v>0</v>
      </c>
      <c r="AB81" s="59">
        <f>IF(AA81="0","0",LOOKUP(AA81,{0,33,40,50,60,70,80},{0,1,2,3,"3.5",4,5}))</f>
        <v>0</v>
      </c>
      <c r="AC81" s="49" t="s">
        <v>62</v>
      </c>
      <c r="AD81" s="49">
        <f>IF(ISBLANK(AB81)," ",IF(AB81="0","0",LOOKUP(AB81,{0,1,2,3,"3.5",4,5},{0,0,0,1,"1.5",2,3})))</f>
        <v>0</v>
      </c>
      <c r="AE81" s="77">
        <f t="shared" si="19"/>
        <v>0</v>
      </c>
      <c r="AF81" s="49" t="str">
        <f t="shared" si="20"/>
        <v>F</v>
      </c>
      <c r="AG81" s="58" t="str">
        <f t="shared" si="21"/>
        <v>Fail</v>
      </c>
      <c r="AI81" s="33" t="str">
        <f>IF(F81="0","0",LOOKUP(F81,{0,1,2,3,"3.5",4,5},{"F","D","C","B","A-","A","A+"}))</f>
        <v>B</v>
      </c>
      <c r="AJ81" s="33" t="str">
        <f>IF(H81="0","0",LOOKUP(H81,{0,1,2,3,"3.5",4,5},{"F","D","C","B","A-","A","A+"}))</f>
        <v>C</v>
      </c>
      <c r="AK81" s="33" t="str">
        <f>IF(L81="0","0",LOOKUP(L81,{0,1,2,3,"3.5",4,5},{"F","D","C","B","A-","A","A+"}))</f>
        <v>F</v>
      </c>
      <c r="AL81" s="33" t="str">
        <f>IF(P81="0","0",LOOKUP(P81,{0,1,2,3,"3.5",4,5},{"F","D","C","B","A-","A","A+"}))</f>
        <v>F</v>
      </c>
      <c r="AM81" s="33" t="str">
        <f>IF(T81="0","0",LOOKUP(T81,{0,1,2,3,"3.5",4,5},{"F","D","C","B","A-","A","A+"}))</f>
        <v>F</v>
      </c>
      <c r="AN81" s="33" t="str">
        <f>IF(X81="0","0",LOOKUP(X81,{0,1,2,3,"3.5",4,5},{"F","D","C","B","A-","A","A+"}))</f>
        <v>F</v>
      </c>
      <c r="AO81" s="33" t="str">
        <f>IF(AB81="0","0",LOOKUP(AB81,{0,1,2,3,"3.5",4,5},{"F","D","C","B","A-","A","A+"}))</f>
        <v>F</v>
      </c>
      <c r="AP81" s="52">
        <f t="shared" si="12"/>
        <v>101</v>
      </c>
    </row>
    <row r="82" spans="1:42" ht="20.100000000000001" customHeight="1" x14ac:dyDescent="0.25">
      <c r="A82" s="74">
        <v>3078</v>
      </c>
      <c r="B82" s="84" t="s">
        <v>679</v>
      </c>
      <c r="C82" s="79">
        <v>28</v>
      </c>
      <c r="D82" s="79">
        <v>13</v>
      </c>
      <c r="E82" s="59">
        <f t="shared" si="13"/>
        <v>41</v>
      </c>
      <c r="F82" s="59">
        <f>IF(E82="0","0",LOOKUP(E82,{0,33,40,50,60,70,80},{0,1,2,3,"3.5",4,5}))</f>
        <v>2</v>
      </c>
      <c r="G82" s="59">
        <v>33</v>
      </c>
      <c r="H82" s="59">
        <f>IF(G82="0","0",LOOKUP(G82,{0,33,40,50,60,70,80},{0,1,2,3,"3.5",4,5}))</f>
        <v>1</v>
      </c>
      <c r="I82" s="79">
        <v>32</v>
      </c>
      <c r="J82" s="79">
        <v>16</v>
      </c>
      <c r="K82" s="59">
        <f t="shared" si="14"/>
        <v>48</v>
      </c>
      <c r="L82" s="59" t="str">
        <f>IF(K82="0","0",LOOKUP(K82,{0,25,30,37,45,52,60},{0,1,2,3,"3.5",4,5}))</f>
        <v>3.5</v>
      </c>
      <c r="M82" s="79">
        <v>40</v>
      </c>
      <c r="N82" s="79">
        <v>21</v>
      </c>
      <c r="O82" s="59">
        <f t="shared" si="15"/>
        <v>61</v>
      </c>
      <c r="P82" s="59" t="str">
        <f>IF(O82="0","0",LOOKUP(O82,{0,33,40,50,60,70,80},{0,1,2,3,"3.5",4,5}))</f>
        <v>3.5</v>
      </c>
      <c r="Q82" s="79">
        <v>33</v>
      </c>
      <c r="R82" s="79">
        <v>15</v>
      </c>
      <c r="S82" s="59">
        <f t="shared" si="16"/>
        <v>48</v>
      </c>
      <c r="T82" s="59">
        <f>IF(S82="0","0",LOOKUP(S82,{0,33,40,50,60,70,80},{0,1,2,3,"3.5",4,5}))</f>
        <v>2</v>
      </c>
      <c r="U82" s="79">
        <v>34</v>
      </c>
      <c r="V82" s="79">
        <v>15</v>
      </c>
      <c r="W82" s="59">
        <f t="shared" si="17"/>
        <v>49</v>
      </c>
      <c r="X82" s="59">
        <f>IF(W82="0","0",LOOKUP(W82,{0,33,40,50,60,70,80},{0,1,2,3,"3.5",4,5}))</f>
        <v>2</v>
      </c>
      <c r="Y82" s="79">
        <v>12</v>
      </c>
      <c r="Z82" s="79">
        <v>0</v>
      </c>
      <c r="AA82" s="59">
        <f t="shared" si="18"/>
        <v>0</v>
      </c>
      <c r="AB82" s="59">
        <f>IF(AA82="0","0",LOOKUP(AA82,{0,33,40,50,60,70,80},{0,1,2,3,"3.5",4,5}))</f>
        <v>0</v>
      </c>
      <c r="AC82" s="49" t="s">
        <v>62</v>
      </c>
      <c r="AD82" s="49">
        <f>IF(ISBLANK(AB82)," ",IF(AB82="0","0",LOOKUP(AB82,{0,1,2,3,"3.5",4,5},{0,0,0,1,"1.5",2,3})))</f>
        <v>0</v>
      </c>
      <c r="AE82" s="77">
        <f t="shared" si="19"/>
        <v>2.3333333333333335</v>
      </c>
      <c r="AF82" s="49" t="str">
        <f t="shared" si="20"/>
        <v>C</v>
      </c>
      <c r="AG82" s="58" t="str">
        <f t="shared" si="21"/>
        <v>Bellow Average Result</v>
      </c>
      <c r="AI82" s="33" t="str">
        <f>IF(F82="0","0",LOOKUP(F82,{0,1,2,3,"3.5",4,5},{"F","D","C","B","A-","A","A+"}))</f>
        <v>C</v>
      </c>
      <c r="AJ82" s="33" t="str">
        <f>IF(H82="0","0",LOOKUP(H82,{0,1,2,3,"3.5",4,5},{"F","D","C","B","A-","A","A+"}))</f>
        <v>D</v>
      </c>
      <c r="AK82" s="33" t="str">
        <f>IF(L82="0","0",LOOKUP(L82,{0,1,2,3,"3.5",4,5},{"F","D","C","B","A-","A","A+"}))</f>
        <v>A-</v>
      </c>
      <c r="AL82" s="33" t="str">
        <f>IF(P82="0","0",LOOKUP(P82,{0,1,2,3,"3.5",4,5},{"F","D","C","B","A-","A","A+"}))</f>
        <v>A-</v>
      </c>
      <c r="AM82" s="33" t="str">
        <f>IF(T82="0","0",LOOKUP(T82,{0,1,2,3,"3.5",4,5},{"F","D","C","B","A-","A","A+"}))</f>
        <v>C</v>
      </c>
      <c r="AN82" s="33" t="str">
        <f>IF(X82="0","0",LOOKUP(X82,{0,1,2,3,"3.5",4,5},{"F","D","C","B","A-","A","A+"}))</f>
        <v>C</v>
      </c>
      <c r="AO82" s="33" t="str">
        <f>IF(AB82="0","0",LOOKUP(AB82,{0,1,2,3,"3.5",4,5},{"F","D","C","B","A-","A","A+"}))</f>
        <v>F</v>
      </c>
      <c r="AP82" s="52">
        <f t="shared" si="12"/>
        <v>280</v>
      </c>
    </row>
    <row r="83" spans="1:42" ht="20.100000000000001" customHeight="1" x14ac:dyDescent="0.25">
      <c r="A83" s="74">
        <v>3079</v>
      </c>
      <c r="B83" s="84" t="s">
        <v>680</v>
      </c>
      <c r="C83" s="79">
        <v>28</v>
      </c>
      <c r="D83" s="79">
        <v>19</v>
      </c>
      <c r="E83" s="59">
        <f t="shared" si="13"/>
        <v>47</v>
      </c>
      <c r="F83" s="59">
        <f>IF(E83="0","0",LOOKUP(E83,{0,33,40,50,60,70,80},{0,1,2,3,"3.5",4,5}))</f>
        <v>2</v>
      </c>
      <c r="G83" s="59">
        <v>33</v>
      </c>
      <c r="H83" s="59">
        <f>IF(G83="0","0",LOOKUP(G83,{0,33,40,50,60,70,80},{0,1,2,3,"3.5",4,5}))</f>
        <v>1</v>
      </c>
      <c r="I83" s="79">
        <v>28</v>
      </c>
      <c r="J83" s="79">
        <v>11</v>
      </c>
      <c r="K83" s="59">
        <f t="shared" si="14"/>
        <v>39</v>
      </c>
      <c r="L83" s="59">
        <f>IF(K83="0","0",LOOKUP(K83,{0,25,30,37,45,52,60},{0,1,2,3,"3.5",4,5}))</f>
        <v>3</v>
      </c>
      <c r="M83" s="79">
        <v>22</v>
      </c>
      <c r="N83" s="79">
        <v>17</v>
      </c>
      <c r="O83" s="59">
        <f t="shared" si="15"/>
        <v>39</v>
      </c>
      <c r="P83" s="59">
        <f>IF(O83="0","0",LOOKUP(O83,{0,33,40,50,60,70,80},{0,1,2,3,"3.5",4,5}))</f>
        <v>1</v>
      </c>
      <c r="Q83" s="79">
        <v>18</v>
      </c>
      <c r="R83" s="79">
        <v>10</v>
      </c>
      <c r="S83" s="59">
        <f t="shared" si="16"/>
        <v>0</v>
      </c>
      <c r="T83" s="59">
        <f>IF(S83="0","0",LOOKUP(S83,{0,33,40,50,60,70,80},{0,1,2,3,"3.5",4,5}))</f>
        <v>0</v>
      </c>
      <c r="U83" s="79">
        <v>21</v>
      </c>
      <c r="V83" s="79">
        <v>13</v>
      </c>
      <c r="W83" s="59">
        <f t="shared" si="17"/>
        <v>34</v>
      </c>
      <c r="X83" s="59">
        <f>IF(W83="0","0",LOOKUP(W83,{0,33,40,50,60,70,80},{0,1,2,3,"3.5",4,5}))</f>
        <v>1</v>
      </c>
      <c r="Y83" s="79">
        <v>17</v>
      </c>
      <c r="Z83" s="79">
        <v>20</v>
      </c>
      <c r="AA83" s="59">
        <f t="shared" si="18"/>
        <v>0</v>
      </c>
      <c r="AB83" s="59">
        <f>IF(AA83="0","0",LOOKUP(AA83,{0,33,40,50,60,70,80},{0,1,2,3,"3.5",4,5}))</f>
        <v>0</v>
      </c>
      <c r="AC83" s="49" t="s">
        <v>62</v>
      </c>
      <c r="AD83" s="49">
        <f>IF(ISBLANK(AB83)," ",IF(AB83="0","0",LOOKUP(AB83,{0,1,2,3,"3.5",4,5},{0,0,0,1,"1.5",2,3})))</f>
        <v>0</v>
      </c>
      <c r="AE83" s="77">
        <f t="shared" si="19"/>
        <v>0</v>
      </c>
      <c r="AF83" s="49" t="str">
        <f t="shared" si="20"/>
        <v>F</v>
      </c>
      <c r="AG83" s="58" t="str">
        <f t="shared" si="21"/>
        <v>Fail</v>
      </c>
      <c r="AI83" s="33" t="str">
        <f>IF(F83="0","0",LOOKUP(F83,{0,1,2,3,"3.5",4,5},{"F","D","C","B","A-","A","A+"}))</f>
        <v>C</v>
      </c>
      <c r="AJ83" s="33" t="str">
        <f>IF(H83="0","0",LOOKUP(H83,{0,1,2,3,"3.5",4,5},{"F","D","C","B","A-","A","A+"}))</f>
        <v>D</v>
      </c>
      <c r="AK83" s="33" t="str">
        <f>IF(L83="0","0",LOOKUP(L83,{0,1,2,3,"3.5",4,5},{"F","D","C","B","A-","A","A+"}))</f>
        <v>B</v>
      </c>
      <c r="AL83" s="33" t="str">
        <f>IF(P83="0","0",LOOKUP(P83,{0,1,2,3,"3.5",4,5},{"F","D","C","B","A-","A","A+"}))</f>
        <v>D</v>
      </c>
      <c r="AM83" s="33" t="str">
        <f>IF(T83="0","0",LOOKUP(T83,{0,1,2,3,"3.5",4,5},{"F","D","C","B","A-","A","A+"}))</f>
        <v>F</v>
      </c>
      <c r="AN83" s="33" t="str">
        <f>IF(X83="0","0",LOOKUP(X83,{0,1,2,3,"3.5",4,5},{"F","D","C","B","A-","A","A+"}))</f>
        <v>D</v>
      </c>
      <c r="AO83" s="33" t="str">
        <f>IF(AB83="0","0",LOOKUP(AB83,{0,1,2,3,"3.5",4,5},{"F","D","C","B","A-","A","A+"}))</f>
        <v>F</v>
      </c>
      <c r="AP83" s="52">
        <f t="shared" si="12"/>
        <v>192</v>
      </c>
    </row>
    <row r="84" spans="1:42" ht="20.100000000000001" customHeight="1" x14ac:dyDescent="0.25">
      <c r="A84" s="74">
        <v>3080</v>
      </c>
      <c r="B84" s="84" t="s">
        <v>681</v>
      </c>
      <c r="C84" s="79">
        <v>27</v>
      </c>
      <c r="D84" s="79">
        <v>17</v>
      </c>
      <c r="E84" s="59">
        <f t="shared" si="13"/>
        <v>44</v>
      </c>
      <c r="F84" s="59">
        <f>IF(E84="0","0",LOOKUP(E84,{0,33,40,50,60,70,80},{0,1,2,3,"3.5",4,5}))</f>
        <v>2</v>
      </c>
      <c r="G84" s="59">
        <v>44</v>
      </c>
      <c r="H84" s="59">
        <f>IF(G84="0","0",LOOKUP(G84,{0,33,40,50,60,70,80},{0,1,2,3,"3.5",4,5}))</f>
        <v>2</v>
      </c>
      <c r="I84" s="79">
        <v>30</v>
      </c>
      <c r="J84" s="79">
        <v>14</v>
      </c>
      <c r="K84" s="59">
        <f t="shared" si="14"/>
        <v>44</v>
      </c>
      <c r="L84" s="59">
        <f>IF(K84="0","0",LOOKUP(K84,{0,25,30,37,45,52,60},{0,1,2,3,"3.5",4,5}))</f>
        <v>3</v>
      </c>
      <c r="M84" s="79">
        <v>29</v>
      </c>
      <c r="N84" s="79">
        <v>17</v>
      </c>
      <c r="O84" s="59">
        <f t="shared" si="15"/>
        <v>46</v>
      </c>
      <c r="P84" s="59">
        <f>IF(O84="0","0",LOOKUP(O84,{0,33,40,50,60,70,80},{0,1,2,3,"3.5",4,5}))</f>
        <v>2</v>
      </c>
      <c r="Q84" s="79">
        <v>27</v>
      </c>
      <c r="R84" s="79">
        <v>12</v>
      </c>
      <c r="S84" s="59">
        <f t="shared" si="16"/>
        <v>39</v>
      </c>
      <c r="T84" s="59">
        <f>IF(S84="0","0",LOOKUP(S84,{0,33,40,50,60,70,80},{0,1,2,3,"3.5",4,5}))</f>
        <v>1</v>
      </c>
      <c r="U84" s="79">
        <v>27</v>
      </c>
      <c r="V84" s="79">
        <v>16</v>
      </c>
      <c r="W84" s="59">
        <f t="shared" si="17"/>
        <v>43</v>
      </c>
      <c r="X84" s="59">
        <f>IF(W84="0","0",LOOKUP(W84,{0,33,40,50,60,70,80},{0,1,2,3,"3.5",4,5}))</f>
        <v>2</v>
      </c>
      <c r="Y84" s="79">
        <v>17</v>
      </c>
      <c r="Z84" s="79">
        <v>15</v>
      </c>
      <c r="AA84" s="59">
        <f t="shared" si="18"/>
        <v>0</v>
      </c>
      <c r="AB84" s="59">
        <f>IF(AA84="0","0",LOOKUP(AA84,{0,33,40,50,60,70,80},{0,1,2,3,"3.5",4,5}))</f>
        <v>0</v>
      </c>
      <c r="AC84" s="49" t="s">
        <v>62</v>
      </c>
      <c r="AD84" s="49">
        <f>IF(ISBLANK(AB84)," ",IF(AB84="0","0",LOOKUP(AB84,{0,1,2,3,"3.5",4,5},{0,0,0,1,"1.5",2,3})))</f>
        <v>0</v>
      </c>
      <c r="AE84" s="77">
        <f t="shared" si="19"/>
        <v>2</v>
      </c>
      <c r="AF84" s="49" t="str">
        <f t="shared" si="20"/>
        <v>C</v>
      </c>
      <c r="AG84" s="58" t="str">
        <f t="shared" si="21"/>
        <v>Bellow Average Result</v>
      </c>
      <c r="AI84" s="33" t="str">
        <f>IF(F84="0","0",LOOKUP(F84,{0,1,2,3,"3.5",4,5},{"F","D","C","B","A-","A","A+"}))</f>
        <v>C</v>
      </c>
      <c r="AJ84" s="33" t="str">
        <f>IF(H84="0","0",LOOKUP(H84,{0,1,2,3,"3.5",4,5},{"F","D","C","B","A-","A","A+"}))</f>
        <v>C</v>
      </c>
      <c r="AK84" s="33" t="str">
        <f>IF(L84="0","0",LOOKUP(L84,{0,1,2,3,"3.5",4,5},{"F","D","C","B","A-","A","A+"}))</f>
        <v>B</v>
      </c>
      <c r="AL84" s="33" t="str">
        <f>IF(P84="0","0",LOOKUP(P84,{0,1,2,3,"3.5",4,5},{"F","D","C","B","A-","A","A+"}))</f>
        <v>C</v>
      </c>
      <c r="AM84" s="33" t="str">
        <f>IF(T84="0","0",LOOKUP(T84,{0,1,2,3,"3.5",4,5},{"F","D","C","B","A-","A","A+"}))</f>
        <v>D</v>
      </c>
      <c r="AN84" s="33" t="str">
        <f>IF(X84="0","0",LOOKUP(X84,{0,1,2,3,"3.5",4,5},{"F","D","C","B","A-","A","A+"}))</f>
        <v>C</v>
      </c>
      <c r="AO84" s="33" t="str">
        <f>IF(AB84="0","0",LOOKUP(AB84,{0,1,2,3,"3.5",4,5},{"F","D","C","B","A-","A","A+"}))</f>
        <v>F</v>
      </c>
      <c r="AP84" s="52">
        <f t="shared" si="12"/>
        <v>260</v>
      </c>
    </row>
    <row r="85" spans="1:42" ht="20.100000000000001" customHeight="1" x14ac:dyDescent="0.25">
      <c r="A85" s="74">
        <v>3081</v>
      </c>
      <c r="B85" s="84" t="s">
        <v>682</v>
      </c>
      <c r="C85" s="79">
        <v>25</v>
      </c>
      <c r="D85" s="79">
        <v>22</v>
      </c>
      <c r="E85" s="59">
        <f t="shared" si="13"/>
        <v>47</v>
      </c>
      <c r="F85" s="59">
        <f>IF(E85="0","0",LOOKUP(E85,{0,33,40,50,60,70,80},{0,1,2,3,"3.5",4,5}))</f>
        <v>2</v>
      </c>
      <c r="G85" s="59">
        <v>43</v>
      </c>
      <c r="H85" s="59">
        <f>IF(G85="0","0",LOOKUP(G85,{0,33,40,50,60,70,80},{0,1,2,3,"3.5",4,5}))</f>
        <v>2</v>
      </c>
      <c r="I85" s="79">
        <v>33</v>
      </c>
      <c r="J85" s="79">
        <v>18</v>
      </c>
      <c r="K85" s="59">
        <f t="shared" si="14"/>
        <v>51</v>
      </c>
      <c r="L85" s="59" t="str">
        <f>IF(K85="0","0",LOOKUP(K85,{0,25,30,37,45,52,60},{0,1,2,3,"3.5",4,5}))</f>
        <v>3.5</v>
      </c>
      <c r="M85" s="79">
        <v>45</v>
      </c>
      <c r="N85" s="79">
        <v>21</v>
      </c>
      <c r="O85" s="59">
        <f t="shared" si="15"/>
        <v>66</v>
      </c>
      <c r="P85" s="59" t="str">
        <f>IF(O85="0","0",LOOKUP(O85,{0,33,40,50,60,70,80},{0,1,2,3,"3.5",4,5}))</f>
        <v>3.5</v>
      </c>
      <c r="Q85" s="79">
        <v>59</v>
      </c>
      <c r="R85" s="79">
        <v>21</v>
      </c>
      <c r="S85" s="59">
        <f t="shared" si="16"/>
        <v>80</v>
      </c>
      <c r="T85" s="59">
        <f>IF(S85="0","0",LOOKUP(S85,{0,33,40,50,60,70,80},{0,1,2,3,"3.5",4,5}))</f>
        <v>5</v>
      </c>
      <c r="U85" s="79">
        <v>33</v>
      </c>
      <c r="V85" s="79">
        <v>17</v>
      </c>
      <c r="W85" s="59">
        <f t="shared" si="17"/>
        <v>50</v>
      </c>
      <c r="X85" s="59">
        <f>IF(W85="0","0",LOOKUP(W85,{0,33,40,50,60,70,80},{0,1,2,3,"3.5",4,5}))</f>
        <v>3</v>
      </c>
      <c r="Y85" s="79">
        <v>9</v>
      </c>
      <c r="Z85" s="79">
        <v>19</v>
      </c>
      <c r="AA85" s="59">
        <f t="shared" si="18"/>
        <v>0</v>
      </c>
      <c r="AB85" s="59">
        <f>IF(AA85="0","0",LOOKUP(AA85,{0,33,40,50,60,70,80},{0,1,2,3,"3.5",4,5}))</f>
        <v>0</v>
      </c>
      <c r="AC85" s="49" t="s">
        <v>62</v>
      </c>
      <c r="AD85" s="49">
        <f>IF(ISBLANK(AB85)," ",IF(AB85="0","0",LOOKUP(AB85,{0,1,2,3,"3.5",4,5},{0,0,0,1,"1.5",2,3})))</f>
        <v>0</v>
      </c>
      <c r="AE85" s="77">
        <f t="shared" si="19"/>
        <v>3.1666666666666665</v>
      </c>
      <c r="AF85" s="49" t="str">
        <f t="shared" si="20"/>
        <v>B</v>
      </c>
      <c r="AG85" s="58" t="str">
        <f t="shared" si="21"/>
        <v>Average Result</v>
      </c>
      <c r="AI85" s="33" t="str">
        <f>IF(F85="0","0",LOOKUP(F85,{0,1,2,3,"3.5",4,5},{"F","D","C","B","A-","A","A+"}))</f>
        <v>C</v>
      </c>
      <c r="AJ85" s="33" t="str">
        <f>IF(H85="0","0",LOOKUP(H85,{0,1,2,3,"3.5",4,5},{"F","D","C","B","A-","A","A+"}))</f>
        <v>C</v>
      </c>
      <c r="AK85" s="33" t="str">
        <f>IF(L85="0","0",LOOKUP(L85,{0,1,2,3,"3.5",4,5},{"F","D","C","B","A-","A","A+"}))</f>
        <v>A-</v>
      </c>
      <c r="AL85" s="33" t="str">
        <f>IF(P85="0","0",LOOKUP(P85,{0,1,2,3,"3.5",4,5},{"F","D","C","B","A-","A","A+"}))</f>
        <v>A-</v>
      </c>
      <c r="AM85" s="33" t="str">
        <f>IF(T85="0","0",LOOKUP(T85,{0,1,2,3,"3.5",4,5},{"F","D","C","B","A-","A","A+"}))</f>
        <v>A+</v>
      </c>
      <c r="AN85" s="33" t="str">
        <f>IF(X85="0","0",LOOKUP(X85,{0,1,2,3,"3.5",4,5},{"F","D","C","B","A-","A","A+"}))</f>
        <v>B</v>
      </c>
      <c r="AO85" s="33" t="str">
        <f>IF(AB85="0","0",LOOKUP(AB85,{0,1,2,3,"3.5",4,5},{"F","D","C","B","A-","A","A+"}))</f>
        <v>F</v>
      </c>
      <c r="AP85" s="52">
        <f t="shared" si="12"/>
        <v>337</v>
      </c>
    </row>
    <row r="86" spans="1:42" ht="20.100000000000001" customHeight="1" x14ac:dyDescent="0.25">
      <c r="A86" s="74">
        <v>3082</v>
      </c>
      <c r="B86" s="84" t="s">
        <v>683</v>
      </c>
      <c r="C86" s="79">
        <v>20</v>
      </c>
      <c r="D86" s="79">
        <v>18</v>
      </c>
      <c r="E86" s="59">
        <f t="shared" si="13"/>
        <v>38</v>
      </c>
      <c r="F86" s="59">
        <f>IF(E86="0","0",LOOKUP(E86,{0,33,40,50,60,70,80},{0,1,2,3,"3.5",4,5}))</f>
        <v>1</v>
      </c>
      <c r="G86" s="59">
        <v>33</v>
      </c>
      <c r="H86" s="59">
        <f>IF(G86="0","0",LOOKUP(G86,{0,33,40,50,60,70,80},{0,1,2,3,"3.5",4,5}))</f>
        <v>1</v>
      </c>
      <c r="I86" s="79">
        <v>19</v>
      </c>
      <c r="J86" s="79">
        <v>18</v>
      </c>
      <c r="K86" s="59">
        <f t="shared" si="14"/>
        <v>37</v>
      </c>
      <c r="L86" s="59">
        <f>IF(K86="0","0",LOOKUP(K86,{0,25,30,37,45,52,60},{0,1,2,3,"3.5",4,5}))</f>
        <v>3</v>
      </c>
      <c r="M86" s="79">
        <v>4</v>
      </c>
      <c r="N86" s="79">
        <v>18</v>
      </c>
      <c r="O86" s="59">
        <f t="shared" si="15"/>
        <v>0</v>
      </c>
      <c r="P86" s="59">
        <f>IF(O86="0","0",LOOKUP(O86,{0,33,40,50,60,70,80},{0,1,2,3,"3.5",4,5}))</f>
        <v>0</v>
      </c>
      <c r="Q86" s="79">
        <v>10</v>
      </c>
      <c r="R86" s="79">
        <v>12</v>
      </c>
      <c r="S86" s="59">
        <f t="shared" si="16"/>
        <v>0</v>
      </c>
      <c r="T86" s="59">
        <f>IF(S86="0","0",LOOKUP(S86,{0,33,40,50,60,70,80},{0,1,2,3,"3.5",4,5}))</f>
        <v>0</v>
      </c>
      <c r="U86" s="79">
        <v>7</v>
      </c>
      <c r="V86" s="79">
        <v>17</v>
      </c>
      <c r="W86" s="59">
        <f t="shared" si="17"/>
        <v>0</v>
      </c>
      <c r="X86" s="59">
        <f>IF(W86="0","0",LOOKUP(W86,{0,33,40,50,60,70,80},{0,1,2,3,"3.5",4,5}))</f>
        <v>0</v>
      </c>
      <c r="Y86" s="79">
        <v>12</v>
      </c>
      <c r="Z86" s="79">
        <v>21</v>
      </c>
      <c r="AA86" s="59">
        <f t="shared" si="18"/>
        <v>0</v>
      </c>
      <c r="AB86" s="59">
        <f>IF(AA86="0","0",LOOKUP(AA86,{0,33,40,50,60,70,80},{0,1,2,3,"3.5",4,5}))</f>
        <v>0</v>
      </c>
      <c r="AC86" s="49" t="s">
        <v>62</v>
      </c>
      <c r="AD86" s="49">
        <f>IF(ISBLANK(AB86)," ",IF(AB86="0","0",LOOKUP(AB86,{0,1,2,3,"3.5",4,5},{0,0,0,1,"1.5",2,3})))</f>
        <v>0</v>
      </c>
      <c r="AE86" s="77">
        <f t="shared" si="19"/>
        <v>0</v>
      </c>
      <c r="AF86" s="49" t="str">
        <f t="shared" si="20"/>
        <v>F</v>
      </c>
      <c r="AG86" s="58" t="str">
        <f t="shared" si="21"/>
        <v>Fail</v>
      </c>
      <c r="AI86" s="33" t="str">
        <f>IF(F86="0","0",LOOKUP(F86,{0,1,2,3,"3.5",4,5},{"F","D","C","B","A-","A","A+"}))</f>
        <v>D</v>
      </c>
      <c r="AJ86" s="33" t="str">
        <f>IF(H86="0","0",LOOKUP(H86,{0,1,2,3,"3.5",4,5},{"F","D","C","B","A-","A","A+"}))</f>
        <v>D</v>
      </c>
      <c r="AK86" s="33" t="str">
        <f>IF(L86="0","0",LOOKUP(L86,{0,1,2,3,"3.5",4,5},{"F","D","C","B","A-","A","A+"}))</f>
        <v>B</v>
      </c>
      <c r="AL86" s="33" t="str">
        <f>IF(P86="0","0",LOOKUP(P86,{0,1,2,3,"3.5",4,5},{"F","D","C","B","A-","A","A+"}))</f>
        <v>F</v>
      </c>
      <c r="AM86" s="33" t="str">
        <f>IF(T86="0","0",LOOKUP(T86,{0,1,2,3,"3.5",4,5},{"F","D","C","B","A-","A","A+"}))</f>
        <v>F</v>
      </c>
      <c r="AN86" s="33" t="str">
        <f>IF(X86="0","0",LOOKUP(X86,{0,1,2,3,"3.5",4,5},{"F","D","C","B","A-","A","A+"}))</f>
        <v>F</v>
      </c>
      <c r="AO86" s="33" t="str">
        <f>IF(AB86="0","0",LOOKUP(AB86,{0,1,2,3,"3.5",4,5},{"F","D","C","B","A-","A","A+"}))</f>
        <v>F</v>
      </c>
      <c r="AP86" s="52">
        <f t="shared" si="12"/>
        <v>108</v>
      </c>
    </row>
    <row r="87" spans="1:42" ht="20.100000000000001" customHeight="1" x14ac:dyDescent="0.25">
      <c r="A87" s="74">
        <v>3083</v>
      </c>
      <c r="B87" s="84" t="s">
        <v>684</v>
      </c>
      <c r="C87" s="79">
        <v>15</v>
      </c>
      <c r="D87" s="79">
        <v>20</v>
      </c>
      <c r="E87" s="59">
        <f t="shared" si="13"/>
        <v>0</v>
      </c>
      <c r="F87" s="59">
        <f>IF(E87="0","0",LOOKUP(E87,{0,33,40,50,60,70,80},{0,1,2,3,"3.5",4,5}))</f>
        <v>0</v>
      </c>
      <c r="G87" s="59">
        <v>20</v>
      </c>
      <c r="H87" s="59">
        <f>IF(G87="0","0",LOOKUP(G87,{0,33,40,50,60,70,80},{0,1,2,3,"3.5",4,5}))</f>
        <v>0</v>
      </c>
      <c r="I87" s="79">
        <v>17</v>
      </c>
      <c r="J87" s="79">
        <v>12</v>
      </c>
      <c r="K87" s="59">
        <f t="shared" si="14"/>
        <v>29</v>
      </c>
      <c r="L87" s="59">
        <f>IF(K87="0","0",LOOKUP(K87,{0,25,30,37,45,52,60},{0,1,2,3,"3.5",4,5}))</f>
        <v>1</v>
      </c>
      <c r="M87" s="79">
        <v>18</v>
      </c>
      <c r="N87" s="79">
        <v>18</v>
      </c>
      <c r="O87" s="59">
        <f t="shared" si="15"/>
        <v>0</v>
      </c>
      <c r="P87" s="59">
        <f>IF(O87="0","0",LOOKUP(O87,{0,33,40,50,60,70,80},{0,1,2,3,"3.5",4,5}))</f>
        <v>0</v>
      </c>
      <c r="Q87" s="79">
        <v>19</v>
      </c>
      <c r="R87" s="79">
        <v>17</v>
      </c>
      <c r="S87" s="59">
        <f t="shared" si="16"/>
        <v>36</v>
      </c>
      <c r="T87" s="59">
        <f>IF(S87="0","0",LOOKUP(S87,{0,33,40,50,60,70,80},{0,1,2,3,"3.5",4,5}))</f>
        <v>1</v>
      </c>
      <c r="U87" s="79">
        <v>26</v>
      </c>
      <c r="V87" s="79">
        <v>17</v>
      </c>
      <c r="W87" s="59">
        <f t="shared" si="17"/>
        <v>43</v>
      </c>
      <c r="X87" s="59">
        <f>IF(W87="0","0",LOOKUP(W87,{0,33,40,50,60,70,80},{0,1,2,3,"3.5",4,5}))</f>
        <v>2</v>
      </c>
      <c r="Y87" s="79">
        <v>16</v>
      </c>
      <c r="Z87" s="79">
        <v>18</v>
      </c>
      <c r="AA87" s="59">
        <f t="shared" si="18"/>
        <v>0</v>
      </c>
      <c r="AB87" s="59">
        <f>IF(AA87="0","0",LOOKUP(AA87,{0,33,40,50,60,70,80},{0,1,2,3,"3.5",4,5}))</f>
        <v>0</v>
      </c>
      <c r="AC87" s="49"/>
      <c r="AD87" s="49">
        <f>IF(ISBLANK(AB87)," ",IF(AB87="0","0",LOOKUP(AB87,{0,1,2,3,"3.5",4,5},{0,0,0,1,"1.5",2,3})))</f>
        <v>0</v>
      </c>
      <c r="AE87" s="77">
        <f t="shared" si="19"/>
        <v>0</v>
      </c>
      <c r="AF87" s="49" t="str">
        <f t="shared" si="20"/>
        <v>F</v>
      </c>
      <c r="AG87" s="58" t="str">
        <f t="shared" si="21"/>
        <v>Fail</v>
      </c>
      <c r="AI87" s="33"/>
      <c r="AJ87" s="33"/>
      <c r="AK87" s="33"/>
      <c r="AL87" s="33"/>
      <c r="AM87" s="33"/>
      <c r="AN87" s="33"/>
      <c r="AO87" s="33"/>
      <c r="AP87" s="52">
        <f t="shared" si="12"/>
        <v>128</v>
      </c>
    </row>
    <row r="88" spans="1:42" ht="20.100000000000001" customHeight="1" x14ac:dyDescent="0.25">
      <c r="A88" s="74">
        <v>3084</v>
      </c>
      <c r="B88" s="84" t="s">
        <v>685</v>
      </c>
      <c r="C88" s="79">
        <v>26</v>
      </c>
      <c r="D88" s="79">
        <v>17</v>
      </c>
      <c r="E88" s="59">
        <f t="shared" si="13"/>
        <v>43</v>
      </c>
      <c r="F88" s="59">
        <f>IF(E88="0","0",LOOKUP(E88,{0,33,40,50,60,70,80},{0,1,2,3,"3.5",4,5}))</f>
        <v>2</v>
      </c>
      <c r="G88" s="59">
        <v>37</v>
      </c>
      <c r="H88" s="59">
        <f>IF(G88="0","0",LOOKUP(G88,{0,33,40,50,60,70,80},{0,1,2,3,"3.5",4,5}))</f>
        <v>1</v>
      </c>
      <c r="I88" s="79">
        <v>20</v>
      </c>
      <c r="J88" s="79">
        <v>13</v>
      </c>
      <c r="K88" s="59">
        <f t="shared" si="14"/>
        <v>33</v>
      </c>
      <c r="L88" s="59">
        <f>IF(K88="0","0",LOOKUP(K88,{0,25,30,37,45,52,60},{0,1,2,3,"3.5",4,5}))</f>
        <v>2</v>
      </c>
      <c r="M88" s="79">
        <v>0</v>
      </c>
      <c r="N88" s="79">
        <v>0</v>
      </c>
      <c r="O88" s="59">
        <f t="shared" si="15"/>
        <v>0</v>
      </c>
      <c r="P88" s="59">
        <f>IF(O88="0","0",LOOKUP(O88,{0,33,40,50,60,70,80},{0,1,2,3,"3.5",4,5}))</f>
        <v>0</v>
      </c>
      <c r="Q88" s="79">
        <v>1</v>
      </c>
      <c r="R88" s="79">
        <v>12</v>
      </c>
      <c r="S88" s="59">
        <f t="shared" si="16"/>
        <v>0</v>
      </c>
      <c r="T88" s="59">
        <f>IF(S88="0","0",LOOKUP(S88,{0,33,40,50,60,70,80},{0,1,2,3,"3.5",4,5}))</f>
        <v>0</v>
      </c>
      <c r="U88" s="79">
        <v>0</v>
      </c>
      <c r="V88" s="79">
        <v>0</v>
      </c>
      <c r="W88" s="59">
        <f t="shared" si="17"/>
        <v>0</v>
      </c>
      <c r="X88" s="59">
        <f>IF(W88="0","0",LOOKUP(W88,{0,33,40,50,60,70,80},{0,1,2,3,"3.5",4,5}))</f>
        <v>0</v>
      </c>
      <c r="Y88" s="79">
        <v>6</v>
      </c>
      <c r="Z88" s="79">
        <v>18</v>
      </c>
      <c r="AA88" s="59">
        <f t="shared" si="18"/>
        <v>0</v>
      </c>
      <c r="AB88" s="59">
        <f>IF(AA88="0","0",LOOKUP(AA88,{0,33,40,50,60,70,80},{0,1,2,3,"3.5",4,5}))</f>
        <v>0</v>
      </c>
      <c r="AC88" s="49" t="s">
        <v>62</v>
      </c>
      <c r="AD88" s="49">
        <f>IF(ISBLANK(AB88)," ",IF(AB88="0","0",LOOKUP(AB88,{0,1,2,3,"3.5",4,5},{0,0,0,1,"1.5",2,3})))</f>
        <v>0</v>
      </c>
      <c r="AE88" s="77">
        <f t="shared" si="19"/>
        <v>0</v>
      </c>
      <c r="AF88" s="49" t="str">
        <f t="shared" si="20"/>
        <v>F</v>
      </c>
      <c r="AG88" s="58" t="str">
        <f t="shared" si="21"/>
        <v>Fail</v>
      </c>
      <c r="AI88" s="33" t="str">
        <f>IF(F88="0","0",LOOKUP(F88,{0,1,2,3,"3.5",4,5},{"F","D","C","B","A-","A","A+"}))</f>
        <v>C</v>
      </c>
      <c r="AJ88" s="33" t="str">
        <f>IF(H88="0","0",LOOKUP(H88,{0,1,2,3,"3.5",4,5},{"F","D","C","B","A-","A","A+"}))</f>
        <v>D</v>
      </c>
      <c r="AK88" s="33" t="str">
        <f>IF(L88="0","0",LOOKUP(L88,{0,1,2,3,"3.5",4,5},{"F","D","C","B","A-","A","A+"}))</f>
        <v>C</v>
      </c>
      <c r="AL88" s="33" t="str">
        <f>IF(P88="0","0",LOOKUP(P88,{0,1,2,3,"3.5",4,5},{"F","D","C","B","A-","A","A+"}))</f>
        <v>F</v>
      </c>
      <c r="AM88" s="33" t="str">
        <f>IF(T88="0","0",LOOKUP(T88,{0,1,2,3,"3.5",4,5},{"F","D","C","B","A-","A","A+"}))</f>
        <v>F</v>
      </c>
      <c r="AN88" s="33" t="str">
        <f>IF(X88="0","0",LOOKUP(X88,{0,1,2,3,"3.5",4,5},{"F","D","C","B","A-","A","A+"}))</f>
        <v>F</v>
      </c>
      <c r="AO88" s="33" t="str">
        <f>IF(AB88="0","0",LOOKUP(AB88,{0,1,2,3,"3.5",4,5},{"F","D","C","B","A-","A","A+"}))</f>
        <v>F</v>
      </c>
      <c r="AP88" s="52">
        <f t="shared" si="12"/>
        <v>113</v>
      </c>
    </row>
    <row r="89" spans="1:42" ht="20.100000000000001" customHeight="1" x14ac:dyDescent="0.25">
      <c r="A89" s="74">
        <v>3085</v>
      </c>
      <c r="B89" s="84" t="s">
        <v>686</v>
      </c>
      <c r="C89" s="79">
        <v>19</v>
      </c>
      <c r="D89" s="79">
        <v>17</v>
      </c>
      <c r="E89" s="59">
        <f t="shared" si="13"/>
        <v>36</v>
      </c>
      <c r="F89" s="59">
        <f>IF(E89="0","0",LOOKUP(E89,{0,33,40,50,60,70,80},{0,1,2,3,"3.5",4,5}))</f>
        <v>1</v>
      </c>
      <c r="G89" s="59">
        <v>33</v>
      </c>
      <c r="H89" s="59">
        <f>IF(G89="0","0",LOOKUP(G89,{0,33,40,50,60,70,80},{0,1,2,3,"3.5",4,5}))</f>
        <v>1</v>
      </c>
      <c r="I89" s="79">
        <v>0</v>
      </c>
      <c r="J89" s="79">
        <v>0</v>
      </c>
      <c r="K89" s="59">
        <f t="shared" si="14"/>
        <v>0</v>
      </c>
      <c r="L89" s="59">
        <f>IF(K89="0","0",LOOKUP(K89,{0,25,30,37,45,52,60},{0,1,2,3,"3.5",4,5}))</f>
        <v>0</v>
      </c>
      <c r="M89" s="79">
        <v>0</v>
      </c>
      <c r="N89" s="79">
        <v>0</v>
      </c>
      <c r="O89" s="59">
        <f t="shared" si="15"/>
        <v>0</v>
      </c>
      <c r="P89" s="59">
        <f>IF(O89="0","0",LOOKUP(O89,{0,33,40,50,60,70,80},{0,1,2,3,"3.5",4,5}))</f>
        <v>0</v>
      </c>
      <c r="Q89" s="79">
        <v>0</v>
      </c>
      <c r="R89" s="79">
        <v>0</v>
      </c>
      <c r="S89" s="59">
        <f t="shared" si="16"/>
        <v>0</v>
      </c>
      <c r="T89" s="59">
        <f>IF(S89="0","0",LOOKUP(S89,{0,33,40,50,60,70,80},{0,1,2,3,"3.5",4,5}))</f>
        <v>0</v>
      </c>
      <c r="U89" s="79">
        <v>0</v>
      </c>
      <c r="V89" s="79">
        <v>0</v>
      </c>
      <c r="W89" s="59">
        <f t="shared" si="17"/>
        <v>0</v>
      </c>
      <c r="X89" s="59">
        <f>IF(W89="0","0",LOOKUP(W89,{0,33,40,50,60,70,80},{0,1,2,3,"3.5",4,5}))</f>
        <v>0</v>
      </c>
      <c r="Y89" s="79">
        <v>1</v>
      </c>
      <c r="Z89" s="79">
        <v>17</v>
      </c>
      <c r="AA89" s="59">
        <f t="shared" si="18"/>
        <v>0</v>
      </c>
      <c r="AB89" s="59">
        <f>IF(AA89="0","0",LOOKUP(AA89,{0,33,40,50,60,70,80},{0,1,2,3,"3.5",4,5}))</f>
        <v>0</v>
      </c>
      <c r="AC89" s="49" t="s">
        <v>62</v>
      </c>
      <c r="AD89" s="49">
        <f>IF(ISBLANK(AB89)," ",IF(AB89="0","0",LOOKUP(AB89,{0,1,2,3,"3.5",4,5},{0,0,0,1,"1.5",2,3})))</f>
        <v>0</v>
      </c>
      <c r="AE89" s="77">
        <f t="shared" si="19"/>
        <v>0</v>
      </c>
      <c r="AF89" s="49" t="str">
        <f t="shared" si="20"/>
        <v>F</v>
      </c>
      <c r="AG89" s="58" t="str">
        <f t="shared" si="21"/>
        <v>Fail</v>
      </c>
      <c r="AI89" s="33" t="str">
        <f>IF(F89="0","0",LOOKUP(F89,{0,1,2,3,"3.5",4,5},{"F","D","C","B","A-","A","A+"}))</f>
        <v>D</v>
      </c>
      <c r="AJ89" s="33" t="str">
        <f>IF(H89="0","0",LOOKUP(H89,{0,1,2,3,"3.5",4,5},{"F","D","C","B","A-","A","A+"}))</f>
        <v>D</v>
      </c>
      <c r="AK89" s="33" t="str">
        <f>IF(L89="0","0",LOOKUP(L89,{0,1,2,3,"3.5",4,5},{"F","D","C","B","A-","A","A+"}))</f>
        <v>F</v>
      </c>
      <c r="AL89" s="33" t="str">
        <f>IF(P89="0","0",LOOKUP(P89,{0,1,2,3,"3.5",4,5},{"F","D","C","B","A-","A","A+"}))</f>
        <v>F</v>
      </c>
      <c r="AM89" s="33" t="str">
        <f>IF(T89="0","0",LOOKUP(T89,{0,1,2,3,"3.5",4,5},{"F","D","C","B","A-","A","A+"}))</f>
        <v>F</v>
      </c>
      <c r="AN89" s="33" t="str">
        <f>IF(X89="0","0",LOOKUP(X89,{0,1,2,3,"3.5",4,5},{"F","D","C","B","A-","A","A+"}))</f>
        <v>F</v>
      </c>
      <c r="AO89" s="33" t="str">
        <f>IF(AB89="0","0",LOOKUP(AB89,{0,1,2,3,"3.5",4,5},{"F","D","C","B","A-","A","A+"}))</f>
        <v>F</v>
      </c>
      <c r="AP89" s="52">
        <f t="shared" si="12"/>
        <v>69</v>
      </c>
    </row>
    <row r="90" spans="1:42" ht="20.100000000000001" customHeight="1" x14ac:dyDescent="0.25">
      <c r="A90" s="74">
        <v>3086</v>
      </c>
      <c r="B90" s="84" t="s">
        <v>687</v>
      </c>
      <c r="C90" s="79">
        <v>31</v>
      </c>
      <c r="D90" s="79">
        <v>23</v>
      </c>
      <c r="E90" s="59">
        <f t="shared" si="13"/>
        <v>54</v>
      </c>
      <c r="F90" s="59">
        <f>IF(E90="0","0",LOOKUP(E90,{0,33,40,50,60,70,80},{0,1,2,3,"3.5",4,5}))</f>
        <v>3</v>
      </c>
      <c r="G90" s="59">
        <v>0</v>
      </c>
      <c r="H90" s="59">
        <f>IF(G90="0","0",LOOKUP(G90,{0,33,40,50,60,70,80},{0,1,2,3,"3.5",4,5}))</f>
        <v>0</v>
      </c>
      <c r="I90" s="79">
        <v>19</v>
      </c>
      <c r="J90" s="79">
        <v>12</v>
      </c>
      <c r="K90" s="59">
        <f t="shared" si="14"/>
        <v>31</v>
      </c>
      <c r="L90" s="59">
        <f>IF(K90="0","0",LOOKUP(K90,{0,25,30,37,45,52,60},{0,1,2,3,"3.5",4,5}))</f>
        <v>2</v>
      </c>
      <c r="M90" s="79">
        <v>21</v>
      </c>
      <c r="N90" s="79">
        <v>20</v>
      </c>
      <c r="O90" s="59">
        <f t="shared" si="15"/>
        <v>41</v>
      </c>
      <c r="P90" s="59">
        <f>IF(O90="0","0",LOOKUP(O90,{0,33,40,50,60,70,80},{0,1,2,3,"3.5",4,5}))</f>
        <v>2</v>
      </c>
      <c r="Q90" s="79">
        <v>14</v>
      </c>
      <c r="R90" s="79">
        <v>12</v>
      </c>
      <c r="S90" s="59">
        <f t="shared" si="16"/>
        <v>0</v>
      </c>
      <c r="T90" s="59">
        <f>IF(S90="0","0",LOOKUP(S90,{0,33,40,50,60,70,80},{0,1,2,3,"3.5",4,5}))</f>
        <v>0</v>
      </c>
      <c r="U90" s="79">
        <v>19</v>
      </c>
      <c r="V90" s="79">
        <v>18</v>
      </c>
      <c r="W90" s="59">
        <f t="shared" si="17"/>
        <v>37</v>
      </c>
      <c r="X90" s="59">
        <f>IF(W90="0","0",LOOKUP(W90,{0,33,40,50,60,70,80},{0,1,2,3,"3.5",4,5}))</f>
        <v>1</v>
      </c>
      <c r="Y90" s="79">
        <v>5</v>
      </c>
      <c r="Z90" s="79">
        <v>16</v>
      </c>
      <c r="AA90" s="59">
        <f t="shared" si="18"/>
        <v>0</v>
      </c>
      <c r="AB90" s="59">
        <f>IF(AA90="0","0",LOOKUP(AA90,{0,33,40,50,60,70,80},{0,1,2,3,"3.5",4,5}))</f>
        <v>0</v>
      </c>
      <c r="AC90" s="49" t="s">
        <v>62</v>
      </c>
      <c r="AD90" s="49">
        <f>IF(ISBLANK(AB90)," ",IF(AB90="0","0",LOOKUP(AB90,{0,1,2,3,"3.5",4,5},{0,0,0,1,"1.5",2,3})))</f>
        <v>0</v>
      </c>
      <c r="AE90" s="77">
        <f t="shared" si="19"/>
        <v>0</v>
      </c>
      <c r="AF90" s="49" t="str">
        <f t="shared" si="20"/>
        <v>F</v>
      </c>
      <c r="AG90" s="58" t="str">
        <f t="shared" si="21"/>
        <v>Fail</v>
      </c>
      <c r="AI90" s="33" t="str">
        <f>IF(F90="0","0",LOOKUP(F90,{0,1,2,3,"3.5",4,5},{"F","D","C","B","A-","A","A+"}))</f>
        <v>B</v>
      </c>
      <c r="AJ90" s="33" t="str">
        <f>IF(H90="0","0",LOOKUP(H90,{0,1,2,3,"3.5",4,5},{"F","D","C","B","A-","A","A+"}))</f>
        <v>F</v>
      </c>
      <c r="AK90" s="33" t="str">
        <f>IF(L90="0","0",LOOKUP(L90,{0,1,2,3,"3.5",4,5},{"F","D","C","B","A-","A","A+"}))</f>
        <v>C</v>
      </c>
      <c r="AL90" s="33" t="str">
        <f>IF(P90="0","0",LOOKUP(P90,{0,1,2,3,"3.5",4,5},{"F","D","C","B","A-","A","A+"}))</f>
        <v>C</v>
      </c>
      <c r="AM90" s="33" t="str">
        <f>IF(T90="0","0",LOOKUP(T90,{0,1,2,3,"3.5",4,5},{"F","D","C","B","A-","A","A+"}))</f>
        <v>F</v>
      </c>
      <c r="AN90" s="33" t="str">
        <f>IF(X90="0","0",LOOKUP(X90,{0,1,2,3,"3.5",4,5},{"F","D","C","B","A-","A","A+"}))</f>
        <v>D</v>
      </c>
      <c r="AO90" s="33" t="str">
        <f>IF(AB90="0","0",LOOKUP(AB90,{0,1,2,3,"3.5",4,5},{"F","D","C","B","A-","A","A+"}))</f>
        <v>F</v>
      </c>
      <c r="AP90" s="52">
        <f t="shared" si="12"/>
        <v>163</v>
      </c>
    </row>
    <row r="91" spans="1:42" ht="20.100000000000001" customHeight="1" x14ac:dyDescent="0.25">
      <c r="A91" s="74">
        <v>3087</v>
      </c>
      <c r="B91" s="84" t="s">
        <v>688</v>
      </c>
      <c r="C91" s="79">
        <v>21</v>
      </c>
      <c r="D91" s="79">
        <v>16</v>
      </c>
      <c r="E91" s="59">
        <f t="shared" si="13"/>
        <v>37</v>
      </c>
      <c r="F91" s="59">
        <f>IF(E91="0","0",LOOKUP(E91,{0,33,40,50,60,70,80},{0,1,2,3,"3.5",4,5}))</f>
        <v>1</v>
      </c>
      <c r="G91" s="59">
        <v>33</v>
      </c>
      <c r="H91" s="59">
        <f>IF(G91="0","0",LOOKUP(G91,{0,33,40,50,60,70,80},{0,1,2,3,"3.5",4,5}))</f>
        <v>1</v>
      </c>
      <c r="I91" s="79">
        <v>14</v>
      </c>
      <c r="J91" s="79">
        <v>12</v>
      </c>
      <c r="K91" s="59">
        <f t="shared" si="14"/>
        <v>26</v>
      </c>
      <c r="L91" s="59">
        <f>IF(K91="0","0",LOOKUP(K91,{0,25,30,37,45,52,60},{0,1,2,3,"3.5",4,5}))</f>
        <v>1</v>
      </c>
      <c r="M91" s="79">
        <v>5</v>
      </c>
      <c r="N91" s="79">
        <v>8</v>
      </c>
      <c r="O91" s="59">
        <f t="shared" si="15"/>
        <v>0</v>
      </c>
      <c r="P91" s="59">
        <f>IF(O91="0","0",LOOKUP(O91,{0,33,40,50,60,70,80},{0,1,2,3,"3.5",4,5}))</f>
        <v>0</v>
      </c>
      <c r="Q91" s="79">
        <v>8</v>
      </c>
      <c r="R91" s="79">
        <v>9</v>
      </c>
      <c r="S91" s="59">
        <f t="shared" si="16"/>
        <v>0</v>
      </c>
      <c r="T91" s="59">
        <f>IF(S91="0","0",LOOKUP(S91,{0,33,40,50,60,70,80},{0,1,2,3,"3.5",4,5}))</f>
        <v>0</v>
      </c>
      <c r="U91" s="79">
        <v>7</v>
      </c>
      <c r="V91" s="79">
        <v>8</v>
      </c>
      <c r="W91" s="59">
        <f t="shared" si="17"/>
        <v>0</v>
      </c>
      <c r="X91" s="59">
        <f>IF(W91="0","0",LOOKUP(W91,{0,33,40,50,60,70,80},{0,1,2,3,"3.5",4,5}))</f>
        <v>0</v>
      </c>
      <c r="Y91" s="79">
        <v>13</v>
      </c>
      <c r="Z91" s="79">
        <v>14</v>
      </c>
      <c r="AA91" s="59">
        <f t="shared" si="18"/>
        <v>0</v>
      </c>
      <c r="AB91" s="59">
        <f>IF(AA91="0","0",LOOKUP(AA91,{0,33,40,50,60,70,80},{0,1,2,3,"3.5",4,5}))</f>
        <v>0</v>
      </c>
      <c r="AC91" s="49" t="s">
        <v>62</v>
      </c>
      <c r="AD91" s="49">
        <f>IF(ISBLANK(AB91)," ",IF(AB91="0","0",LOOKUP(AB91,{0,1,2,3,"3.5",4,5},{0,0,0,1,"1.5",2,3})))</f>
        <v>0</v>
      </c>
      <c r="AE91" s="77">
        <f t="shared" si="19"/>
        <v>0</v>
      </c>
      <c r="AF91" s="49" t="str">
        <f t="shared" si="20"/>
        <v>F</v>
      </c>
      <c r="AG91" s="58" t="str">
        <f t="shared" si="21"/>
        <v>Fail</v>
      </c>
      <c r="AI91" s="33" t="str">
        <f>IF(F91="0","0",LOOKUP(F91,{0,1,2,3,"3.5",4,5},{"F","D","C","B","A-","A","A+"}))</f>
        <v>D</v>
      </c>
      <c r="AJ91" s="33" t="str">
        <f>IF(H91="0","0",LOOKUP(H91,{0,1,2,3,"3.5",4,5},{"F","D","C","B","A-","A","A+"}))</f>
        <v>D</v>
      </c>
      <c r="AK91" s="33" t="str">
        <f>IF(L91="0","0",LOOKUP(L91,{0,1,2,3,"3.5",4,5},{"F","D","C","B","A-","A","A+"}))</f>
        <v>D</v>
      </c>
      <c r="AL91" s="33" t="str">
        <f>IF(P91="0","0",LOOKUP(P91,{0,1,2,3,"3.5",4,5},{"F","D","C","B","A-","A","A+"}))</f>
        <v>F</v>
      </c>
      <c r="AM91" s="33" t="str">
        <f>IF(T91="0","0",LOOKUP(T91,{0,1,2,3,"3.5",4,5},{"F","D","C","B","A-","A","A+"}))</f>
        <v>F</v>
      </c>
      <c r="AN91" s="33" t="str">
        <f>IF(X91="0","0",LOOKUP(X91,{0,1,2,3,"3.5",4,5},{"F","D","C","B","A-","A","A+"}))</f>
        <v>F</v>
      </c>
      <c r="AO91" s="33" t="str">
        <f>IF(AB91="0","0",LOOKUP(AB91,{0,1,2,3,"3.5",4,5},{"F","D","C","B","A-","A","A+"}))</f>
        <v>F</v>
      </c>
      <c r="AP91" s="52">
        <f t="shared" si="12"/>
        <v>96</v>
      </c>
    </row>
    <row r="92" spans="1:42" ht="20.100000000000001" customHeight="1" x14ac:dyDescent="0.25">
      <c r="A92" s="74">
        <v>3088</v>
      </c>
      <c r="B92" s="84" t="s">
        <v>689</v>
      </c>
      <c r="C92" s="79">
        <v>27</v>
      </c>
      <c r="D92" s="79">
        <v>17</v>
      </c>
      <c r="E92" s="59">
        <f t="shared" si="13"/>
        <v>44</v>
      </c>
      <c r="F92" s="59">
        <f>IF(E92="0","0",LOOKUP(E92,{0,33,40,50,60,70,80},{0,1,2,3,"3.5",4,5}))</f>
        <v>2</v>
      </c>
      <c r="G92" s="59">
        <v>33</v>
      </c>
      <c r="H92" s="59">
        <f>IF(G92="0","0",LOOKUP(G92,{0,33,40,50,60,70,80},{0,1,2,3,"3.5",4,5}))</f>
        <v>1</v>
      </c>
      <c r="I92" s="79">
        <v>22</v>
      </c>
      <c r="J92" s="79">
        <v>12</v>
      </c>
      <c r="K92" s="59">
        <f t="shared" si="14"/>
        <v>34</v>
      </c>
      <c r="L92" s="59">
        <f>IF(K92="0","0",LOOKUP(K92,{0,25,30,37,45,52,60},{0,1,2,3,"3.5",4,5}))</f>
        <v>2</v>
      </c>
      <c r="M92" s="79">
        <v>6</v>
      </c>
      <c r="N92" s="79">
        <v>11</v>
      </c>
      <c r="O92" s="59">
        <f t="shared" si="15"/>
        <v>0</v>
      </c>
      <c r="P92" s="59">
        <f>IF(O92="0","0",LOOKUP(O92,{0,33,40,50,60,70,80},{0,1,2,3,"3.5",4,5}))</f>
        <v>0</v>
      </c>
      <c r="Q92" s="79">
        <v>8</v>
      </c>
      <c r="R92" s="79">
        <v>9</v>
      </c>
      <c r="S92" s="59">
        <f t="shared" si="16"/>
        <v>0</v>
      </c>
      <c r="T92" s="59">
        <f>IF(S92="0","0",LOOKUP(S92,{0,33,40,50,60,70,80},{0,1,2,3,"3.5",4,5}))</f>
        <v>0</v>
      </c>
      <c r="U92" s="79">
        <v>7</v>
      </c>
      <c r="V92" s="79">
        <v>14</v>
      </c>
      <c r="W92" s="59">
        <f t="shared" si="17"/>
        <v>0</v>
      </c>
      <c r="X92" s="59">
        <f>IF(W92="0","0",LOOKUP(W92,{0,33,40,50,60,70,80},{0,1,2,3,"3.5",4,5}))</f>
        <v>0</v>
      </c>
      <c r="Y92" s="79">
        <v>11</v>
      </c>
      <c r="Z92" s="79">
        <v>15</v>
      </c>
      <c r="AA92" s="59">
        <f t="shared" si="18"/>
        <v>0</v>
      </c>
      <c r="AB92" s="59">
        <f>IF(AA92="0","0",LOOKUP(AA92,{0,33,40,50,60,70,80},{0,1,2,3,"3.5",4,5}))</f>
        <v>0</v>
      </c>
      <c r="AC92" s="49" t="s">
        <v>62</v>
      </c>
      <c r="AD92" s="49">
        <f>IF(ISBLANK(AB92)," ",IF(AB92="0","0",LOOKUP(AB92,{0,1,2,3,"3.5",4,5},{0,0,0,1,"1.5",2,3})))</f>
        <v>0</v>
      </c>
      <c r="AE92" s="77">
        <f t="shared" si="19"/>
        <v>0</v>
      </c>
      <c r="AF92" s="49" t="str">
        <f t="shared" si="20"/>
        <v>F</v>
      </c>
      <c r="AG92" s="58" t="str">
        <f t="shared" si="21"/>
        <v>Fail</v>
      </c>
      <c r="AI92" s="33" t="str">
        <f>IF(F92="0","0",LOOKUP(F92,{0,1,2,3,"3.5",4,5},{"F","D","C","B","A-","A","A+"}))</f>
        <v>C</v>
      </c>
      <c r="AJ92" s="33" t="str">
        <f>IF(H92="0","0",LOOKUP(H92,{0,1,2,3,"3.5",4,5},{"F","D","C","B","A-","A","A+"}))</f>
        <v>D</v>
      </c>
      <c r="AK92" s="33" t="str">
        <f>IF(L92="0","0",LOOKUP(L92,{0,1,2,3,"3.5",4,5},{"F","D","C","B","A-","A","A+"}))</f>
        <v>C</v>
      </c>
      <c r="AL92" s="33" t="str">
        <f>IF(P92="0","0",LOOKUP(P92,{0,1,2,3,"3.5",4,5},{"F","D","C","B","A-","A","A+"}))</f>
        <v>F</v>
      </c>
      <c r="AM92" s="33" t="str">
        <f>IF(T92="0","0",LOOKUP(T92,{0,1,2,3,"3.5",4,5},{"F","D","C","B","A-","A","A+"}))</f>
        <v>F</v>
      </c>
      <c r="AN92" s="33" t="str">
        <f>IF(X92="0","0",LOOKUP(X92,{0,1,2,3,"3.5",4,5},{"F","D","C","B","A-","A","A+"}))</f>
        <v>F</v>
      </c>
      <c r="AO92" s="33" t="str">
        <f>IF(AB92="0","0",LOOKUP(AB92,{0,1,2,3,"3.5",4,5},{"F","D","C","B","A-","A","A+"}))</f>
        <v>F</v>
      </c>
      <c r="AP92" s="52">
        <f t="shared" si="12"/>
        <v>111</v>
      </c>
    </row>
    <row r="93" spans="1:42" ht="20.100000000000001" customHeight="1" x14ac:dyDescent="0.25">
      <c r="A93" s="74">
        <v>3089</v>
      </c>
      <c r="B93" s="84" t="s">
        <v>690</v>
      </c>
      <c r="C93" s="79">
        <v>16</v>
      </c>
      <c r="D93" s="79">
        <v>17</v>
      </c>
      <c r="E93" s="59">
        <f t="shared" si="13"/>
        <v>0</v>
      </c>
      <c r="F93" s="59">
        <f>IF(E93="0","0",LOOKUP(E93,{0,33,40,50,60,70,80},{0,1,2,3,"3.5",4,5}))</f>
        <v>0</v>
      </c>
      <c r="G93" s="59">
        <v>28</v>
      </c>
      <c r="H93" s="59">
        <f>IF(G93="0","0",LOOKUP(G93,{0,33,40,50,60,70,80},{0,1,2,3,"3.5",4,5}))</f>
        <v>0</v>
      </c>
      <c r="I93" s="79">
        <v>18</v>
      </c>
      <c r="J93" s="79">
        <v>17</v>
      </c>
      <c r="K93" s="59">
        <f t="shared" si="14"/>
        <v>35</v>
      </c>
      <c r="L93" s="59">
        <f>IF(K93="0","0",LOOKUP(K93,{0,25,30,37,45,52,60},{0,1,2,3,"3.5",4,5}))</f>
        <v>2</v>
      </c>
      <c r="M93" s="79">
        <v>6</v>
      </c>
      <c r="N93" s="79">
        <v>19</v>
      </c>
      <c r="O93" s="59">
        <f t="shared" si="15"/>
        <v>0</v>
      </c>
      <c r="P93" s="59">
        <f>IF(O93="0","0",LOOKUP(O93,{0,33,40,50,60,70,80},{0,1,2,3,"3.5",4,5}))</f>
        <v>0</v>
      </c>
      <c r="Q93" s="79">
        <v>0</v>
      </c>
      <c r="R93" s="79">
        <v>0</v>
      </c>
      <c r="S93" s="59">
        <f t="shared" si="16"/>
        <v>0</v>
      </c>
      <c r="T93" s="59">
        <f>IF(S93="0","0",LOOKUP(S93,{0,33,40,50,60,70,80},{0,1,2,3,"3.5",4,5}))</f>
        <v>0</v>
      </c>
      <c r="U93" s="79">
        <v>0</v>
      </c>
      <c r="V93" s="79">
        <v>0</v>
      </c>
      <c r="W93" s="59">
        <f t="shared" si="17"/>
        <v>0</v>
      </c>
      <c r="X93" s="59">
        <f>IF(W93="0","0",LOOKUP(W93,{0,33,40,50,60,70,80},{0,1,2,3,"3.5",4,5}))</f>
        <v>0</v>
      </c>
      <c r="Y93" s="79">
        <v>13</v>
      </c>
      <c r="Z93" s="79">
        <v>16</v>
      </c>
      <c r="AA93" s="59">
        <f t="shared" si="18"/>
        <v>0</v>
      </c>
      <c r="AB93" s="59">
        <f>IF(AA93="0","0",LOOKUP(AA93,{0,33,40,50,60,70,80},{0,1,2,3,"3.5",4,5}))</f>
        <v>0</v>
      </c>
      <c r="AC93" s="49" t="s">
        <v>62</v>
      </c>
      <c r="AD93" s="49">
        <f>IF(ISBLANK(AB93)," ",IF(AB93="0","0",LOOKUP(AB93,{0,1,2,3,"3.5",4,5},{0,0,0,1,"1.5",2,3})))</f>
        <v>0</v>
      </c>
      <c r="AE93" s="77">
        <f t="shared" si="19"/>
        <v>0</v>
      </c>
      <c r="AF93" s="49" t="str">
        <f t="shared" si="20"/>
        <v>F</v>
      </c>
      <c r="AG93" s="58" t="str">
        <f t="shared" si="21"/>
        <v>Fail</v>
      </c>
      <c r="AI93" s="33" t="str">
        <f>IF(F93="0","0",LOOKUP(F93,{0,1,2,3,"3.5",4,5},{"F","D","C","B","A-","A","A+"}))</f>
        <v>F</v>
      </c>
      <c r="AJ93" s="33" t="str">
        <f>IF(H93="0","0",LOOKUP(H93,{0,1,2,3,"3.5",4,5},{"F","D","C","B","A-","A","A+"}))</f>
        <v>F</v>
      </c>
      <c r="AK93" s="33" t="str">
        <f>IF(L93="0","0",LOOKUP(L93,{0,1,2,3,"3.5",4,5},{"F","D","C","B","A-","A","A+"}))</f>
        <v>C</v>
      </c>
      <c r="AL93" s="33" t="str">
        <f>IF(P93="0","0",LOOKUP(P93,{0,1,2,3,"3.5",4,5},{"F","D","C","B","A-","A","A+"}))</f>
        <v>F</v>
      </c>
      <c r="AM93" s="33" t="str">
        <f>IF(T93="0","0",LOOKUP(T93,{0,1,2,3,"3.5",4,5},{"F","D","C","B","A-","A","A+"}))</f>
        <v>F</v>
      </c>
      <c r="AN93" s="33" t="str">
        <f>IF(X93="0","0",LOOKUP(X93,{0,1,2,3,"3.5",4,5},{"F","D","C","B","A-","A","A+"}))</f>
        <v>F</v>
      </c>
      <c r="AO93" s="33" t="str">
        <f>IF(AB93="0","0",LOOKUP(AB93,{0,1,2,3,"3.5",4,5},{"F","D","C","B","A-","A","A+"}))</f>
        <v>F</v>
      </c>
      <c r="AP93" s="52">
        <f t="shared" si="12"/>
        <v>63</v>
      </c>
    </row>
    <row r="94" spans="1:42" ht="20.100000000000001" customHeight="1" x14ac:dyDescent="0.25">
      <c r="A94" s="74">
        <v>3090</v>
      </c>
      <c r="B94" s="84" t="s">
        <v>691</v>
      </c>
      <c r="C94" s="79">
        <v>32</v>
      </c>
      <c r="D94" s="79">
        <v>16</v>
      </c>
      <c r="E94" s="59">
        <f t="shared" si="13"/>
        <v>48</v>
      </c>
      <c r="F94" s="59">
        <f>IF(E94="0","0",LOOKUP(E94,{0,33,40,50,60,70,80},{0,1,2,3,"3.5",4,5}))</f>
        <v>2</v>
      </c>
      <c r="G94" s="59">
        <v>33</v>
      </c>
      <c r="H94" s="59">
        <f>IF(G94="0","0",LOOKUP(G94,{0,33,40,50,60,70,80},{0,1,2,3,"3.5",4,5}))</f>
        <v>1</v>
      </c>
      <c r="I94" s="79">
        <v>22</v>
      </c>
      <c r="J94" s="79">
        <v>11</v>
      </c>
      <c r="K94" s="59">
        <f t="shared" si="14"/>
        <v>33</v>
      </c>
      <c r="L94" s="59">
        <f>IF(K94="0","0",LOOKUP(K94,{0,25,30,37,45,52,60},{0,1,2,3,"3.5",4,5}))</f>
        <v>2</v>
      </c>
      <c r="M94" s="79">
        <v>22</v>
      </c>
      <c r="N94" s="79">
        <v>17</v>
      </c>
      <c r="O94" s="59">
        <f t="shared" si="15"/>
        <v>39</v>
      </c>
      <c r="P94" s="59">
        <f>IF(O94="0","0",LOOKUP(O94,{0,33,40,50,60,70,80},{0,1,2,3,"3.5",4,5}))</f>
        <v>1</v>
      </c>
      <c r="Q94" s="79">
        <v>31</v>
      </c>
      <c r="R94" s="79">
        <v>15</v>
      </c>
      <c r="S94" s="59">
        <f t="shared" si="16"/>
        <v>46</v>
      </c>
      <c r="T94" s="59">
        <f>IF(S94="0","0",LOOKUP(S94,{0,33,40,50,60,70,80},{0,1,2,3,"3.5",4,5}))</f>
        <v>2</v>
      </c>
      <c r="U94" s="79">
        <v>33</v>
      </c>
      <c r="V94" s="79">
        <v>19</v>
      </c>
      <c r="W94" s="59">
        <f t="shared" si="17"/>
        <v>52</v>
      </c>
      <c r="X94" s="59">
        <f>IF(W94="0","0",LOOKUP(W94,{0,33,40,50,60,70,80},{0,1,2,3,"3.5",4,5}))</f>
        <v>3</v>
      </c>
      <c r="Y94" s="79">
        <v>18</v>
      </c>
      <c r="Z94" s="79">
        <v>12</v>
      </c>
      <c r="AA94" s="59">
        <f t="shared" si="18"/>
        <v>0</v>
      </c>
      <c r="AB94" s="59">
        <f>IF(AA94="0","0",LOOKUP(AA94,{0,33,40,50,60,70,80},{0,1,2,3,"3.5",4,5}))</f>
        <v>0</v>
      </c>
      <c r="AC94" s="49" t="s">
        <v>62</v>
      </c>
      <c r="AD94" s="49">
        <f>IF(ISBLANK(AB94)," ",IF(AB94="0","0",LOOKUP(AB94,{0,1,2,3,"3.5",4,5},{0,0,0,1,"1.5",2,3})))</f>
        <v>0</v>
      </c>
      <c r="AE94" s="77">
        <f t="shared" si="19"/>
        <v>1.8333333333333333</v>
      </c>
      <c r="AF94" s="49" t="str">
        <f t="shared" si="20"/>
        <v>D</v>
      </c>
      <c r="AG94" s="58" t="str">
        <f t="shared" si="21"/>
        <v>Not So Good Result</v>
      </c>
      <c r="AI94" s="33" t="str">
        <f>IF(F94="0","0",LOOKUP(F94,{0,1,2,3,"3.5",4,5},{"F","D","C","B","A-","A","A+"}))</f>
        <v>C</v>
      </c>
      <c r="AJ94" s="33" t="str">
        <f>IF(H94="0","0",LOOKUP(H94,{0,1,2,3,"3.5",4,5},{"F","D","C","B","A-","A","A+"}))</f>
        <v>D</v>
      </c>
      <c r="AK94" s="33" t="str">
        <f>IF(L94="0","0",LOOKUP(L94,{0,1,2,3,"3.5",4,5},{"F","D","C","B","A-","A","A+"}))</f>
        <v>C</v>
      </c>
      <c r="AL94" s="33" t="str">
        <f>IF(P94="0","0",LOOKUP(P94,{0,1,2,3,"3.5",4,5},{"F","D","C","B","A-","A","A+"}))</f>
        <v>D</v>
      </c>
      <c r="AM94" s="33" t="str">
        <f>IF(T94="0","0",LOOKUP(T94,{0,1,2,3,"3.5",4,5},{"F","D","C","B","A-","A","A+"}))</f>
        <v>C</v>
      </c>
      <c r="AN94" s="33" t="str">
        <f>IF(X94="0","0",LOOKUP(X94,{0,1,2,3,"3.5",4,5},{"F","D","C","B","A-","A","A+"}))</f>
        <v>B</v>
      </c>
      <c r="AO94" s="33" t="str">
        <f>IF(AB94="0","0",LOOKUP(AB94,{0,1,2,3,"3.5",4,5},{"F","D","C","B","A-","A","A+"}))</f>
        <v>F</v>
      </c>
      <c r="AP94" s="52">
        <f t="shared" si="12"/>
        <v>251</v>
      </c>
    </row>
    <row r="95" spans="1:42" ht="20.100000000000001" customHeight="1" x14ac:dyDescent="0.25">
      <c r="A95" s="74">
        <v>3091</v>
      </c>
      <c r="B95" s="84" t="s">
        <v>692</v>
      </c>
      <c r="C95" s="79">
        <v>23</v>
      </c>
      <c r="D95" s="79">
        <v>13</v>
      </c>
      <c r="E95" s="59">
        <f t="shared" si="13"/>
        <v>36</v>
      </c>
      <c r="F95" s="59">
        <f>IF(E95="0","0",LOOKUP(E95,{0,33,40,50,60,70,80},{0,1,2,3,"3.5",4,5}))</f>
        <v>1</v>
      </c>
      <c r="G95" s="59">
        <v>46</v>
      </c>
      <c r="H95" s="59">
        <f>IF(G95="0","0",LOOKUP(G95,{0,33,40,50,60,70,80},{0,1,2,3,"3.5",4,5}))</f>
        <v>2</v>
      </c>
      <c r="I95" s="79">
        <v>23</v>
      </c>
      <c r="J95" s="79">
        <v>8</v>
      </c>
      <c r="K95" s="59">
        <f t="shared" si="14"/>
        <v>31</v>
      </c>
      <c r="L95" s="59">
        <f>IF(K95="0","0",LOOKUP(K95,{0,25,30,37,45,52,60},{0,1,2,3,"3.5",4,5}))</f>
        <v>2</v>
      </c>
      <c r="M95" s="79">
        <v>14</v>
      </c>
      <c r="N95" s="79">
        <v>16</v>
      </c>
      <c r="O95" s="59">
        <f t="shared" si="15"/>
        <v>0</v>
      </c>
      <c r="P95" s="59">
        <f>IF(O95="0","0",LOOKUP(O95,{0,33,40,50,60,70,80},{0,1,2,3,"3.5",4,5}))</f>
        <v>0</v>
      </c>
      <c r="Q95" s="79">
        <v>20</v>
      </c>
      <c r="R95" s="79">
        <v>12</v>
      </c>
      <c r="S95" s="59">
        <f t="shared" si="16"/>
        <v>32</v>
      </c>
      <c r="T95" s="59">
        <f>IF(S95="0","0",LOOKUP(S95,{0,33,40,50,60,70,80},{0,1,2,3,"3.5",4,5}))</f>
        <v>0</v>
      </c>
      <c r="U95" s="79">
        <v>30</v>
      </c>
      <c r="V95" s="79">
        <v>16</v>
      </c>
      <c r="W95" s="59">
        <f t="shared" si="17"/>
        <v>46</v>
      </c>
      <c r="X95" s="59">
        <f>IF(W95="0","0",LOOKUP(W95,{0,33,40,50,60,70,80},{0,1,2,3,"3.5",4,5}))</f>
        <v>2</v>
      </c>
      <c r="Y95" s="79">
        <v>23</v>
      </c>
      <c r="Z95" s="79">
        <v>21</v>
      </c>
      <c r="AA95" s="59">
        <f t="shared" si="18"/>
        <v>44</v>
      </c>
      <c r="AB95" s="59">
        <f>IF(AA95="0","0",LOOKUP(AA95,{0,33,40,50,60,70,80},{0,1,2,3,"3.5",4,5}))</f>
        <v>2</v>
      </c>
      <c r="AC95" s="49" t="s">
        <v>62</v>
      </c>
      <c r="AD95" s="49">
        <f>IF(ISBLANK(AB95)," ",IF(AB95="0","0",LOOKUP(AB95,{0,1,2,3,"3.5",4,5},{0,0,0,1,"1.5",2,3})))</f>
        <v>0</v>
      </c>
      <c r="AE95" s="77">
        <f t="shared" si="19"/>
        <v>0</v>
      </c>
      <c r="AF95" s="49" t="str">
        <f t="shared" si="20"/>
        <v>F</v>
      </c>
      <c r="AG95" s="58" t="str">
        <f t="shared" si="21"/>
        <v>Fail</v>
      </c>
      <c r="AI95" s="33" t="str">
        <f>IF(F95="0","0",LOOKUP(F95,{0,1,2,3,"3.5",4,5},{"F","D","C","B","A-","A","A+"}))</f>
        <v>D</v>
      </c>
      <c r="AJ95" s="33" t="str">
        <f>IF(H95="0","0",LOOKUP(H95,{0,1,2,3,"3.5",4,5},{"F","D","C","B","A-","A","A+"}))</f>
        <v>C</v>
      </c>
      <c r="AK95" s="33" t="str">
        <f>IF(L95="0","0",LOOKUP(L95,{0,1,2,3,"3.5",4,5},{"F","D","C","B","A-","A","A+"}))</f>
        <v>C</v>
      </c>
      <c r="AL95" s="33" t="str">
        <f>IF(P95="0","0",LOOKUP(P95,{0,1,2,3,"3.5",4,5},{"F","D","C","B","A-","A","A+"}))</f>
        <v>F</v>
      </c>
      <c r="AM95" s="33" t="str">
        <f>IF(T95="0","0",LOOKUP(T95,{0,1,2,3,"3.5",4,5},{"F","D","C","B","A-","A","A+"}))</f>
        <v>F</v>
      </c>
      <c r="AN95" s="33" t="str">
        <f>IF(X95="0","0",LOOKUP(X95,{0,1,2,3,"3.5",4,5},{"F","D","C","B","A-","A","A+"}))</f>
        <v>C</v>
      </c>
      <c r="AO95" s="33" t="str">
        <f>IF(AB95="0","0",LOOKUP(AB95,{0,1,2,3,"3.5",4,5},{"F","D","C","B","A-","A","A+"}))</f>
        <v>C</v>
      </c>
      <c r="AP95" s="52">
        <f t="shared" si="12"/>
        <v>235</v>
      </c>
    </row>
    <row r="96" spans="1:42" ht="20.100000000000001" customHeight="1" x14ac:dyDescent="0.25">
      <c r="A96" s="74">
        <v>3092</v>
      </c>
      <c r="B96" s="84" t="s">
        <v>693</v>
      </c>
      <c r="C96" s="79">
        <v>9</v>
      </c>
      <c r="D96" s="79">
        <v>15</v>
      </c>
      <c r="E96" s="59">
        <f t="shared" si="13"/>
        <v>0</v>
      </c>
      <c r="F96" s="59">
        <f>IF(E96="0","0",LOOKUP(E96,{0,33,40,50,60,70,80},{0,1,2,3,"3.5",4,5}))</f>
        <v>0</v>
      </c>
      <c r="G96" s="59">
        <v>40</v>
      </c>
      <c r="H96" s="59">
        <f>IF(G96="0","0",LOOKUP(G96,{0,33,40,50,60,70,80},{0,1,2,3,"3.5",4,5}))</f>
        <v>2</v>
      </c>
      <c r="I96" s="79">
        <v>21</v>
      </c>
      <c r="J96" s="79">
        <v>11</v>
      </c>
      <c r="K96" s="59">
        <f t="shared" si="14"/>
        <v>32</v>
      </c>
      <c r="L96" s="59">
        <f>IF(K96="0","0",LOOKUP(K96,{0,25,30,37,45,52,60},{0,1,2,3,"3.5",4,5}))</f>
        <v>2</v>
      </c>
      <c r="M96" s="79">
        <v>27</v>
      </c>
      <c r="N96" s="79">
        <v>13</v>
      </c>
      <c r="O96" s="59">
        <f t="shared" si="15"/>
        <v>40</v>
      </c>
      <c r="P96" s="59">
        <f>IF(O96="0","0",LOOKUP(O96,{0,33,40,50,60,70,80},{0,1,2,3,"3.5",4,5}))</f>
        <v>2</v>
      </c>
      <c r="Q96" s="79">
        <v>17</v>
      </c>
      <c r="R96" s="79">
        <v>6</v>
      </c>
      <c r="S96" s="59">
        <f t="shared" si="16"/>
        <v>0</v>
      </c>
      <c r="T96" s="59">
        <f>IF(S96="0","0",LOOKUP(S96,{0,33,40,50,60,70,80},{0,1,2,3,"3.5",4,5}))</f>
        <v>0</v>
      </c>
      <c r="U96" s="79">
        <v>24</v>
      </c>
      <c r="V96" s="79">
        <v>16</v>
      </c>
      <c r="W96" s="59">
        <f t="shared" si="17"/>
        <v>40</v>
      </c>
      <c r="X96" s="59">
        <f>IF(W96="0","0",LOOKUP(W96,{0,33,40,50,60,70,80},{0,1,2,3,"3.5",4,5}))</f>
        <v>2</v>
      </c>
      <c r="Y96" s="79">
        <v>14</v>
      </c>
      <c r="Z96" s="79">
        <v>17</v>
      </c>
      <c r="AA96" s="59">
        <f t="shared" si="18"/>
        <v>0</v>
      </c>
      <c r="AB96" s="59">
        <f>IF(AA96="0","0",LOOKUP(AA96,{0,33,40,50,60,70,80},{0,1,2,3,"3.5",4,5}))</f>
        <v>0</v>
      </c>
      <c r="AC96" s="49" t="s">
        <v>62</v>
      </c>
      <c r="AD96" s="49">
        <f>IF(ISBLANK(AB96)," ",IF(AB96="0","0",LOOKUP(AB96,{0,1,2,3,"3.5",4,5},{0,0,0,1,"1.5",2,3})))</f>
        <v>0</v>
      </c>
      <c r="AE96" s="77">
        <f t="shared" si="19"/>
        <v>0</v>
      </c>
      <c r="AF96" s="49" t="str">
        <f t="shared" si="20"/>
        <v>F</v>
      </c>
      <c r="AG96" s="58" t="str">
        <f t="shared" si="21"/>
        <v>Fail</v>
      </c>
      <c r="AI96" s="33" t="str">
        <f>IF(F96="0","0",LOOKUP(F96,{0,1,2,3,"3.5",4,5},{"F","D","C","B","A-","A","A+"}))</f>
        <v>F</v>
      </c>
      <c r="AJ96" s="33" t="str">
        <f>IF(H96="0","0",LOOKUP(H96,{0,1,2,3,"3.5",4,5},{"F","D","C","B","A-","A","A+"}))</f>
        <v>C</v>
      </c>
      <c r="AK96" s="33" t="str">
        <f>IF(L96="0","0",LOOKUP(L96,{0,1,2,3,"3.5",4,5},{"F","D","C","B","A-","A","A+"}))</f>
        <v>C</v>
      </c>
      <c r="AL96" s="33" t="str">
        <f>IF(P96="0","0",LOOKUP(P96,{0,1,2,3,"3.5",4,5},{"F","D","C","B","A-","A","A+"}))</f>
        <v>C</v>
      </c>
      <c r="AM96" s="33" t="str">
        <f>IF(T96="0","0",LOOKUP(T96,{0,1,2,3,"3.5",4,5},{"F","D","C","B","A-","A","A+"}))</f>
        <v>F</v>
      </c>
      <c r="AN96" s="33" t="str">
        <f>IF(X96="0","0",LOOKUP(X96,{0,1,2,3,"3.5",4,5},{"F","D","C","B","A-","A","A+"}))</f>
        <v>C</v>
      </c>
      <c r="AO96" s="33" t="str">
        <f>IF(AB96="0","0",LOOKUP(AB96,{0,1,2,3,"3.5",4,5},{"F","D","C","B","A-","A","A+"}))</f>
        <v>F</v>
      </c>
      <c r="AP96" s="52">
        <f t="shared" si="12"/>
        <v>152</v>
      </c>
    </row>
    <row r="97" spans="1:42" ht="20.100000000000001" customHeight="1" x14ac:dyDescent="0.25">
      <c r="A97" s="74">
        <v>3093</v>
      </c>
      <c r="B97" s="84" t="s">
        <v>694</v>
      </c>
      <c r="C97" s="79">
        <v>44</v>
      </c>
      <c r="D97" s="79">
        <v>24</v>
      </c>
      <c r="E97" s="59">
        <f t="shared" si="13"/>
        <v>68</v>
      </c>
      <c r="F97" s="59" t="str">
        <f>IF(E97="0","0",LOOKUP(E97,{0,33,40,50,60,70,80},{0,1,2,3,"3.5",4,5}))</f>
        <v>3.5</v>
      </c>
      <c r="G97" s="59">
        <v>33</v>
      </c>
      <c r="H97" s="59">
        <f>IF(G97="0","0",LOOKUP(G97,{0,33,40,50,60,70,80},{0,1,2,3,"3.5",4,5}))</f>
        <v>1</v>
      </c>
      <c r="I97" s="79">
        <v>29</v>
      </c>
      <c r="J97" s="79">
        <v>17</v>
      </c>
      <c r="K97" s="59">
        <f t="shared" si="14"/>
        <v>46</v>
      </c>
      <c r="L97" s="59" t="str">
        <f>IF(K97="0","0",LOOKUP(K97,{0,25,30,37,45,52,60},{0,1,2,3,"3.5",4,5}))</f>
        <v>3.5</v>
      </c>
      <c r="M97" s="79">
        <v>40</v>
      </c>
      <c r="N97" s="79">
        <v>23</v>
      </c>
      <c r="O97" s="59">
        <f t="shared" si="15"/>
        <v>63</v>
      </c>
      <c r="P97" s="59" t="str">
        <f>IF(O97="0","0",LOOKUP(O97,{0,33,40,50,60,70,80},{0,1,2,3,"3.5",4,5}))</f>
        <v>3.5</v>
      </c>
      <c r="Q97" s="79">
        <v>24</v>
      </c>
      <c r="R97" s="79">
        <v>20</v>
      </c>
      <c r="S97" s="59">
        <f t="shared" si="16"/>
        <v>44</v>
      </c>
      <c r="T97" s="59">
        <f>IF(S97="0","0",LOOKUP(S97,{0,33,40,50,60,70,80},{0,1,2,3,"3.5",4,5}))</f>
        <v>2</v>
      </c>
      <c r="U97" s="79">
        <v>21</v>
      </c>
      <c r="V97" s="79">
        <v>21</v>
      </c>
      <c r="W97" s="59">
        <f t="shared" si="17"/>
        <v>42</v>
      </c>
      <c r="X97" s="59">
        <f>IF(W97="0","0",LOOKUP(W97,{0,33,40,50,60,70,80},{0,1,2,3,"3.5",4,5}))</f>
        <v>2</v>
      </c>
      <c r="Y97" s="79">
        <v>23</v>
      </c>
      <c r="Z97" s="79">
        <v>20</v>
      </c>
      <c r="AA97" s="59">
        <f t="shared" si="18"/>
        <v>43</v>
      </c>
      <c r="AB97" s="59">
        <f>IF(AA97="0","0",LOOKUP(AA97,{0,33,40,50,60,70,80},{0,1,2,3,"3.5",4,5}))</f>
        <v>2</v>
      </c>
      <c r="AC97" s="49" t="s">
        <v>62</v>
      </c>
      <c r="AD97" s="49">
        <f>IF(ISBLANK(AB97)," ",IF(AB97="0","0",LOOKUP(AB97,{0,1,2,3,"3.5",4,5},{0,0,0,1,"1.5",2,3})))</f>
        <v>0</v>
      </c>
      <c r="AE97" s="77">
        <f t="shared" si="19"/>
        <v>2.5833333333333335</v>
      </c>
      <c r="AF97" s="49" t="str">
        <f t="shared" si="20"/>
        <v>C</v>
      </c>
      <c r="AG97" s="58" t="str">
        <f t="shared" si="21"/>
        <v>Bellow Average Result</v>
      </c>
      <c r="AI97" s="33" t="str">
        <f>IF(F97="0","0",LOOKUP(F97,{0,1,2,3,"3.5",4,5},{"F","D","C","B","A-","A","A+"}))</f>
        <v>A-</v>
      </c>
      <c r="AJ97" s="33" t="str">
        <f>IF(H97="0","0",LOOKUP(H97,{0,1,2,3,"3.5",4,5},{"F","D","C","B","A-","A","A+"}))</f>
        <v>D</v>
      </c>
      <c r="AK97" s="33" t="str">
        <f>IF(L97="0","0",LOOKUP(L97,{0,1,2,3,"3.5",4,5},{"F","D","C","B","A-","A","A+"}))</f>
        <v>A-</v>
      </c>
      <c r="AL97" s="33" t="str">
        <f>IF(P97="0","0",LOOKUP(P97,{0,1,2,3,"3.5",4,5},{"F","D","C","B","A-","A","A+"}))</f>
        <v>A-</v>
      </c>
      <c r="AM97" s="33" t="str">
        <f>IF(T97="0","0",LOOKUP(T97,{0,1,2,3,"3.5",4,5},{"F","D","C","B","A-","A","A+"}))</f>
        <v>C</v>
      </c>
      <c r="AN97" s="33" t="str">
        <f>IF(X97="0","0",LOOKUP(X97,{0,1,2,3,"3.5",4,5},{"F","D","C","B","A-","A","A+"}))</f>
        <v>C</v>
      </c>
      <c r="AO97" s="33" t="str">
        <f>IF(AB97="0","0",LOOKUP(AB97,{0,1,2,3,"3.5",4,5},{"F","D","C","B","A-","A","A+"}))</f>
        <v>C</v>
      </c>
      <c r="AP97" s="52">
        <f t="shared" si="12"/>
        <v>339</v>
      </c>
    </row>
    <row r="98" spans="1:42" ht="20.100000000000001" customHeight="1" x14ac:dyDescent="0.25">
      <c r="A98" s="74">
        <v>3094</v>
      </c>
      <c r="B98" s="84" t="s">
        <v>247</v>
      </c>
      <c r="C98" s="79">
        <v>34</v>
      </c>
      <c r="D98" s="79">
        <v>24</v>
      </c>
      <c r="E98" s="59">
        <f t="shared" si="13"/>
        <v>58</v>
      </c>
      <c r="F98" s="59">
        <f>IF(E98="0","0",LOOKUP(E98,{0,33,40,50,60,70,80},{0,1,2,3,"3.5",4,5}))</f>
        <v>3</v>
      </c>
      <c r="G98" s="59">
        <v>43</v>
      </c>
      <c r="H98" s="59">
        <f>IF(G98="0","0",LOOKUP(G98,{0,33,40,50,60,70,80},{0,1,2,3,"3.5",4,5}))</f>
        <v>2</v>
      </c>
      <c r="I98" s="79">
        <v>23</v>
      </c>
      <c r="J98" s="79">
        <v>15</v>
      </c>
      <c r="K98" s="59">
        <f t="shared" si="14"/>
        <v>38</v>
      </c>
      <c r="L98" s="59">
        <f>IF(K98="0","0",LOOKUP(K98,{0,25,30,37,45,52,60},{0,1,2,3,"3.5",4,5}))</f>
        <v>3</v>
      </c>
      <c r="M98" s="79">
        <v>20</v>
      </c>
      <c r="N98" s="79">
        <v>17</v>
      </c>
      <c r="O98" s="59">
        <f t="shared" si="15"/>
        <v>37</v>
      </c>
      <c r="P98" s="59">
        <f>IF(O98="0","0",LOOKUP(O98,{0,33,40,50,60,70,80},{0,1,2,3,"3.5",4,5}))</f>
        <v>1</v>
      </c>
      <c r="Q98" s="79">
        <v>20</v>
      </c>
      <c r="R98" s="79">
        <v>10</v>
      </c>
      <c r="S98" s="59">
        <f t="shared" si="16"/>
        <v>30</v>
      </c>
      <c r="T98" s="59">
        <f>IF(S98="0","0",LOOKUP(S98,{0,33,40,50,60,70,80},{0,1,2,3,"3.5",4,5}))</f>
        <v>0</v>
      </c>
      <c r="U98" s="79">
        <v>22</v>
      </c>
      <c r="V98" s="79">
        <v>19</v>
      </c>
      <c r="W98" s="59">
        <f t="shared" si="17"/>
        <v>41</v>
      </c>
      <c r="X98" s="59">
        <f>IF(W98="0","0",LOOKUP(W98,{0,33,40,50,60,70,80},{0,1,2,3,"3.5",4,5}))</f>
        <v>2</v>
      </c>
      <c r="Y98" s="79">
        <v>23</v>
      </c>
      <c r="Z98" s="79">
        <v>21</v>
      </c>
      <c r="AA98" s="59">
        <f t="shared" si="18"/>
        <v>44</v>
      </c>
      <c r="AB98" s="59">
        <f>IF(AA98="0","0",LOOKUP(AA98,{0,33,40,50,60,70,80},{0,1,2,3,"3.5",4,5}))</f>
        <v>2</v>
      </c>
      <c r="AC98" s="49" t="s">
        <v>62</v>
      </c>
      <c r="AD98" s="49">
        <f>IF(ISBLANK(AB98)," ",IF(AB98="0","0",LOOKUP(AB98,{0,1,2,3,"3.5",4,5},{0,0,0,1,"1.5",2,3})))</f>
        <v>0</v>
      </c>
      <c r="AE98" s="77">
        <f t="shared" si="19"/>
        <v>0</v>
      </c>
      <c r="AF98" s="49" t="str">
        <f t="shared" si="20"/>
        <v>F</v>
      </c>
      <c r="AG98" s="58" t="str">
        <f t="shared" si="21"/>
        <v>Fail</v>
      </c>
      <c r="AI98" s="33" t="str">
        <f>IF(F98="0","0",LOOKUP(F98,{0,1,2,3,"3.5",4,5},{"F","D","C","B","A-","A","A+"}))</f>
        <v>B</v>
      </c>
      <c r="AJ98" s="33" t="str">
        <f>IF(H98="0","0",LOOKUP(H98,{0,1,2,3,"3.5",4,5},{"F","D","C","B","A-","A","A+"}))</f>
        <v>C</v>
      </c>
      <c r="AK98" s="33" t="str">
        <f>IF(L98="0","0",LOOKUP(L98,{0,1,2,3,"3.5",4,5},{"F","D","C","B","A-","A","A+"}))</f>
        <v>B</v>
      </c>
      <c r="AL98" s="33" t="str">
        <f>IF(P98="0","0",LOOKUP(P98,{0,1,2,3,"3.5",4,5},{"F","D","C","B","A-","A","A+"}))</f>
        <v>D</v>
      </c>
      <c r="AM98" s="33" t="str">
        <f>IF(T98="0","0",LOOKUP(T98,{0,1,2,3,"3.5",4,5},{"F","D","C","B","A-","A","A+"}))</f>
        <v>F</v>
      </c>
      <c r="AN98" s="33" t="str">
        <f>IF(X98="0","0",LOOKUP(X98,{0,1,2,3,"3.5",4,5},{"F","D","C","B","A-","A","A+"}))</f>
        <v>C</v>
      </c>
      <c r="AO98" s="33" t="str">
        <f>IF(AB98="0","0",LOOKUP(AB98,{0,1,2,3,"3.5",4,5},{"F","D","C","B","A-","A","A+"}))</f>
        <v>C</v>
      </c>
      <c r="AP98" s="52">
        <f t="shared" si="12"/>
        <v>291</v>
      </c>
    </row>
    <row r="99" spans="1:42" ht="20.100000000000001" customHeight="1" x14ac:dyDescent="0.25">
      <c r="A99" s="74">
        <v>3095</v>
      </c>
      <c r="B99" s="84" t="s">
        <v>695</v>
      </c>
      <c r="C99" s="79">
        <v>25</v>
      </c>
      <c r="D99" s="79">
        <v>23</v>
      </c>
      <c r="E99" s="59">
        <f t="shared" si="13"/>
        <v>48</v>
      </c>
      <c r="F99" s="59">
        <f>IF(E99="0","0",LOOKUP(E99,{0,33,40,50,60,70,80},{0,1,2,3,"3.5",4,5}))</f>
        <v>2</v>
      </c>
      <c r="G99" s="59">
        <v>36</v>
      </c>
      <c r="H99" s="59">
        <f>IF(G99="0","0",LOOKUP(G99,{0,33,40,50,60,70,80},{0,1,2,3,"3.5",4,5}))</f>
        <v>1</v>
      </c>
      <c r="I99" s="79">
        <v>19</v>
      </c>
      <c r="J99" s="79">
        <v>16</v>
      </c>
      <c r="K99" s="59">
        <f t="shared" si="14"/>
        <v>35</v>
      </c>
      <c r="L99" s="59">
        <f>IF(K99="0","0",LOOKUP(K99,{0,25,30,37,45,52,60},{0,1,2,3,"3.5",4,5}))</f>
        <v>2</v>
      </c>
      <c r="M99" s="79">
        <v>21</v>
      </c>
      <c r="N99" s="79">
        <v>17</v>
      </c>
      <c r="O99" s="59">
        <f t="shared" si="15"/>
        <v>38</v>
      </c>
      <c r="P99" s="59">
        <f>IF(O99="0","0",LOOKUP(O99,{0,33,40,50,60,70,80},{0,1,2,3,"3.5",4,5}))</f>
        <v>1</v>
      </c>
      <c r="Q99" s="79">
        <v>12</v>
      </c>
      <c r="R99" s="79">
        <v>9</v>
      </c>
      <c r="S99" s="59">
        <f t="shared" si="16"/>
        <v>0</v>
      </c>
      <c r="T99" s="59">
        <f>IF(S99="0","0",LOOKUP(S99,{0,33,40,50,60,70,80},{0,1,2,3,"3.5",4,5}))</f>
        <v>0</v>
      </c>
      <c r="U99" s="79">
        <v>22</v>
      </c>
      <c r="V99" s="79">
        <v>15</v>
      </c>
      <c r="W99" s="59">
        <f t="shared" si="17"/>
        <v>37</v>
      </c>
      <c r="X99" s="59">
        <f>IF(W99="0","0",LOOKUP(W99,{0,33,40,50,60,70,80},{0,1,2,3,"3.5",4,5}))</f>
        <v>1</v>
      </c>
      <c r="Y99" s="79">
        <v>17</v>
      </c>
      <c r="Z99" s="79">
        <v>18</v>
      </c>
      <c r="AA99" s="59">
        <f t="shared" si="18"/>
        <v>0</v>
      </c>
      <c r="AB99" s="59">
        <f>IF(AA99="0","0",LOOKUP(AA99,{0,33,40,50,60,70,80},{0,1,2,3,"3.5",4,5}))</f>
        <v>0</v>
      </c>
      <c r="AC99" s="49" t="s">
        <v>62</v>
      </c>
      <c r="AD99" s="49">
        <f>IF(ISBLANK(AB99)," ",IF(AB99="0","0",LOOKUP(AB99,{0,1,2,3,"3.5",4,5},{0,0,0,1,"1.5",2,3})))</f>
        <v>0</v>
      </c>
      <c r="AE99" s="77">
        <f t="shared" si="19"/>
        <v>0</v>
      </c>
      <c r="AF99" s="49" t="str">
        <f t="shared" si="20"/>
        <v>F</v>
      </c>
      <c r="AG99" s="58" t="str">
        <f t="shared" si="21"/>
        <v>Fail</v>
      </c>
      <c r="AI99" s="33" t="str">
        <f>IF(F99="0","0",LOOKUP(F99,{0,1,2,3,"3.5",4,5},{"F","D","C","B","A-","A","A+"}))</f>
        <v>C</v>
      </c>
      <c r="AJ99" s="33" t="str">
        <f>IF(H99="0","0",LOOKUP(H99,{0,1,2,3,"3.5",4,5},{"F","D","C","B","A-","A","A+"}))</f>
        <v>D</v>
      </c>
      <c r="AK99" s="33" t="str">
        <f>IF(L99="0","0",LOOKUP(L99,{0,1,2,3,"3.5",4,5},{"F","D","C","B","A-","A","A+"}))</f>
        <v>C</v>
      </c>
      <c r="AL99" s="33" t="str">
        <f>IF(P99="0","0",LOOKUP(P99,{0,1,2,3,"3.5",4,5},{"F","D","C","B","A-","A","A+"}))</f>
        <v>D</v>
      </c>
      <c r="AM99" s="33" t="str">
        <f>IF(T99="0","0",LOOKUP(T99,{0,1,2,3,"3.5",4,5},{"F","D","C","B","A-","A","A+"}))</f>
        <v>F</v>
      </c>
      <c r="AN99" s="33" t="str">
        <f>IF(X99="0","0",LOOKUP(X99,{0,1,2,3,"3.5",4,5},{"F","D","C","B","A-","A","A+"}))</f>
        <v>D</v>
      </c>
      <c r="AO99" s="33" t="str">
        <f>IF(AB99="0","0",LOOKUP(AB99,{0,1,2,3,"3.5",4,5},{"F","D","C","B","A-","A","A+"}))</f>
        <v>F</v>
      </c>
      <c r="AP99" s="52">
        <f t="shared" si="12"/>
        <v>194</v>
      </c>
    </row>
    <row r="100" spans="1:42" ht="20.100000000000001" customHeight="1" x14ac:dyDescent="0.25">
      <c r="A100" s="74">
        <v>3097</v>
      </c>
      <c r="B100" s="84" t="s">
        <v>696</v>
      </c>
      <c r="C100" s="79">
        <v>13</v>
      </c>
      <c r="D100" s="79">
        <v>20</v>
      </c>
      <c r="E100" s="59">
        <f t="shared" si="13"/>
        <v>0</v>
      </c>
      <c r="F100" s="59">
        <f>IF(E100="0","0",LOOKUP(E100,{0,33,40,50,60,70,80},{0,1,2,3,"3.5",4,5}))</f>
        <v>0</v>
      </c>
      <c r="G100" s="59">
        <v>20</v>
      </c>
      <c r="H100" s="59">
        <f>IF(G100="0","0",LOOKUP(G100,{0,33,40,50,60,70,80},{0,1,2,3,"3.5",4,5}))</f>
        <v>0</v>
      </c>
      <c r="I100" s="79">
        <v>6</v>
      </c>
      <c r="J100" s="79">
        <v>17</v>
      </c>
      <c r="K100" s="59">
        <f t="shared" si="14"/>
        <v>0</v>
      </c>
      <c r="L100" s="59">
        <f>IF(K100="0","0",LOOKUP(K100,{0,25,30,37,45,52,60},{0,1,2,3,"3.5",4,5}))</f>
        <v>0</v>
      </c>
      <c r="M100" s="79">
        <v>0</v>
      </c>
      <c r="N100" s="79">
        <v>0</v>
      </c>
      <c r="O100" s="59">
        <f t="shared" si="15"/>
        <v>0</v>
      </c>
      <c r="P100" s="59">
        <f>IF(O100="0","0",LOOKUP(O100,{0,33,40,50,60,70,80},{0,1,2,3,"3.5",4,5}))</f>
        <v>0</v>
      </c>
      <c r="Q100" s="79">
        <v>7</v>
      </c>
      <c r="R100" s="79">
        <v>7</v>
      </c>
      <c r="S100" s="59">
        <f t="shared" si="16"/>
        <v>0</v>
      </c>
      <c r="T100" s="59">
        <f>IF(S100="0","0",LOOKUP(S100,{0,33,40,50,60,70,80},{0,1,2,3,"3.5",4,5}))</f>
        <v>0</v>
      </c>
      <c r="U100" s="79">
        <v>4</v>
      </c>
      <c r="V100" s="79">
        <v>9</v>
      </c>
      <c r="W100" s="59">
        <f t="shared" si="17"/>
        <v>0</v>
      </c>
      <c r="X100" s="59">
        <f>IF(W100="0","0",LOOKUP(W100,{0,33,40,50,60,70,80},{0,1,2,3,"3.5",4,5}))</f>
        <v>0</v>
      </c>
      <c r="Y100" s="79">
        <v>5</v>
      </c>
      <c r="Z100" s="79">
        <v>20</v>
      </c>
      <c r="AA100" s="59">
        <f t="shared" si="18"/>
        <v>0</v>
      </c>
      <c r="AB100" s="59">
        <f>IF(AA100="0","0",LOOKUP(AA100,{0,33,40,50,60,70,80},{0,1,2,3,"3.5",4,5}))</f>
        <v>0</v>
      </c>
      <c r="AC100" s="49" t="s">
        <v>62</v>
      </c>
      <c r="AD100" s="49">
        <f>IF(ISBLANK(AB100)," ",IF(AB100="0","0",LOOKUP(AB100,{0,1,2,3,"3.5",4,5},{0,0,0,1,"1.5",2,3})))</f>
        <v>0</v>
      </c>
      <c r="AE100" s="77">
        <f t="shared" si="19"/>
        <v>0</v>
      </c>
      <c r="AF100" s="49" t="str">
        <f t="shared" si="20"/>
        <v>F</v>
      </c>
      <c r="AG100" s="58" t="str">
        <f t="shared" si="21"/>
        <v>Fail</v>
      </c>
      <c r="AI100" s="33" t="str">
        <f>IF(F100="0","0",LOOKUP(F100,{0,1,2,3,"3.5",4,5},{"F","D","C","B","A-","A","A+"}))</f>
        <v>F</v>
      </c>
      <c r="AJ100" s="33" t="str">
        <f>IF(H100="0","0",LOOKUP(H100,{0,1,2,3,"3.5",4,5},{"F","D","C","B","A-","A","A+"}))</f>
        <v>F</v>
      </c>
      <c r="AK100" s="33" t="str">
        <f>IF(L100="0","0",LOOKUP(L100,{0,1,2,3,"3.5",4,5},{"F","D","C","B","A-","A","A+"}))</f>
        <v>F</v>
      </c>
      <c r="AL100" s="33" t="str">
        <f>IF(P100="0","0",LOOKUP(P100,{0,1,2,3,"3.5",4,5},{"F","D","C","B","A-","A","A+"}))</f>
        <v>F</v>
      </c>
      <c r="AM100" s="33" t="str">
        <f>IF(T100="0","0",LOOKUP(T100,{0,1,2,3,"3.5",4,5},{"F","D","C","B","A-","A","A+"}))</f>
        <v>F</v>
      </c>
      <c r="AN100" s="33" t="str">
        <f>IF(X100="0","0",LOOKUP(X100,{0,1,2,3,"3.5",4,5},{"F","D","C","B","A-","A","A+"}))</f>
        <v>F</v>
      </c>
      <c r="AO100" s="33" t="str">
        <f>IF(AB100="0","0",LOOKUP(AB100,{0,1,2,3,"3.5",4,5},{"F","D","C","B","A-","A","A+"}))</f>
        <v>F</v>
      </c>
      <c r="AP100" s="52">
        <f t="shared" si="12"/>
        <v>20</v>
      </c>
    </row>
    <row r="101" spans="1:42" ht="20.100000000000001" customHeight="1" x14ac:dyDescent="0.25">
      <c r="A101" s="74">
        <v>3098</v>
      </c>
      <c r="B101" s="84" t="s">
        <v>697</v>
      </c>
      <c r="C101" s="79">
        <v>20</v>
      </c>
      <c r="D101" s="79">
        <v>12</v>
      </c>
      <c r="E101" s="59">
        <f t="shared" si="13"/>
        <v>32</v>
      </c>
      <c r="F101" s="59">
        <f>IF(E101="0","0",LOOKUP(E101,{0,33,40,50,60,70,80},{0,1,2,3,"3.5",4,5}))</f>
        <v>0</v>
      </c>
      <c r="G101" s="59">
        <v>33</v>
      </c>
      <c r="H101" s="59">
        <f>IF(G101="0","0",LOOKUP(G101,{0,33,40,50,60,70,80},{0,1,2,3,"3.5",4,5}))</f>
        <v>1</v>
      </c>
      <c r="I101" s="79">
        <v>21</v>
      </c>
      <c r="J101" s="79">
        <v>11</v>
      </c>
      <c r="K101" s="59">
        <f t="shared" si="14"/>
        <v>32</v>
      </c>
      <c r="L101" s="59">
        <f>IF(K101="0","0",LOOKUP(K101,{0,25,30,37,45,52,60},{0,1,2,3,"3.5",4,5}))</f>
        <v>2</v>
      </c>
      <c r="M101" s="79">
        <v>11</v>
      </c>
      <c r="N101" s="79">
        <v>14</v>
      </c>
      <c r="O101" s="59">
        <f t="shared" si="15"/>
        <v>0</v>
      </c>
      <c r="P101" s="59">
        <f>IF(O101="0","0",LOOKUP(O101,{0,33,40,50,60,70,80},{0,1,2,3,"3.5",4,5}))</f>
        <v>0</v>
      </c>
      <c r="Q101" s="79">
        <v>33</v>
      </c>
      <c r="R101" s="79">
        <v>10</v>
      </c>
      <c r="S101" s="59">
        <f t="shared" si="16"/>
        <v>43</v>
      </c>
      <c r="T101" s="59">
        <f>IF(S101="0","0",LOOKUP(S101,{0,33,40,50,60,70,80},{0,1,2,3,"3.5",4,5}))</f>
        <v>2</v>
      </c>
      <c r="U101" s="79">
        <v>25</v>
      </c>
      <c r="V101" s="79">
        <v>11</v>
      </c>
      <c r="W101" s="59">
        <f t="shared" si="17"/>
        <v>36</v>
      </c>
      <c r="X101" s="59">
        <f>IF(W101="0","0",LOOKUP(W101,{0,33,40,50,60,70,80},{0,1,2,3,"3.5",4,5}))</f>
        <v>1</v>
      </c>
      <c r="Y101" s="79">
        <v>13</v>
      </c>
      <c r="Z101" s="79">
        <v>11</v>
      </c>
      <c r="AA101" s="59">
        <f t="shared" si="18"/>
        <v>0</v>
      </c>
      <c r="AB101" s="59">
        <f>IF(AA101="0","0",LOOKUP(AA101,{0,33,40,50,60,70,80},{0,1,2,3,"3.5",4,5}))</f>
        <v>0</v>
      </c>
      <c r="AC101" s="49" t="s">
        <v>62</v>
      </c>
      <c r="AD101" s="49">
        <f>IF(ISBLANK(AB101)," ",IF(AB101="0","0",LOOKUP(AB101,{0,1,2,3,"3.5",4,5},{0,0,0,1,"1.5",2,3})))</f>
        <v>0</v>
      </c>
      <c r="AE101" s="77">
        <f t="shared" si="19"/>
        <v>0</v>
      </c>
      <c r="AF101" s="49" t="str">
        <f t="shared" si="20"/>
        <v>F</v>
      </c>
      <c r="AG101" s="58" t="str">
        <f t="shared" si="21"/>
        <v>Fail</v>
      </c>
      <c r="AI101" s="33" t="str">
        <f>IF(F101="0","0",LOOKUP(F101,{0,1,2,3,"3.5",4,5},{"F","D","C","B","A-","A","A+"}))</f>
        <v>F</v>
      </c>
      <c r="AJ101" s="33" t="str">
        <f>IF(H101="0","0",LOOKUP(H101,{0,1,2,3,"3.5",4,5},{"F","D","C","B","A-","A","A+"}))</f>
        <v>D</v>
      </c>
      <c r="AK101" s="33" t="str">
        <f>IF(L101="0","0",LOOKUP(L101,{0,1,2,3,"3.5",4,5},{"F","D","C","B","A-","A","A+"}))</f>
        <v>C</v>
      </c>
      <c r="AL101" s="33" t="str">
        <f>IF(P101="0","0",LOOKUP(P101,{0,1,2,3,"3.5",4,5},{"F","D","C","B","A-","A","A+"}))</f>
        <v>F</v>
      </c>
      <c r="AM101" s="33" t="str">
        <f>IF(T101="0","0",LOOKUP(T101,{0,1,2,3,"3.5",4,5},{"F","D","C","B","A-","A","A+"}))</f>
        <v>C</v>
      </c>
      <c r="AN101" s="33" t="str">
        <f>IF(X101="0","0",LOOKUP(X101,{0,1,2,3,"3.5",4,5},{"F","D","C","B","A-","A","A+"}))</f>
        <v>D</v>
      </c>
      <c r="AO101" s="33" t="str">
        <f>IF(AB101="0","0",LOOKUP(AB101,{0,1,2,3,"3.5",4,5},{"F","D","C","B","A-","A","A+"}))</f>
        <v>F</v>
      </c>
      <c r="AP101" s="52">
        <f t="shared" si="12"/>
        <v>176</v>
      </c>
    </row>
    <row r="102" spans="1:42" ht="20.100000000000001" customHeight="1" x14ac:dyDescent="0.25">
      <c r="A102" s="74">
        <v>3100</v>
      </c>
      <c r="B102" s="84" t="s">
        <v>698</v>
      </c>
      <c r="C102" s="79">
        <v>34</v>
      </c>
      <c r="D102" s="79">
        <v>12</v>
      </c>
      <c r="E102" s="59">
        <f t="shared" si="13"/>
        <v>46</v>
      </c>
      <c r="F102" s="59">
        <f>IF(E102="0","0",LOOKUP(E102,{0,33,40,50,60,70,80},{0,1,2,3,"3.5",4,5}))</f>
        <v>2</v>
      </c>
      <c r="G102" s="59">
        <v>34</v>
      </c>
      <c r="H102" s="59">
        <f>IF(G102="0","0",LOOKUP(G102,{0,33,40,50,60,70,80},{0,1,2,3,"3.5",4,5}))</f>
        <v>1</v>
      </c>
      <c r="I102" s="79">
        <v>21</v>
      </c>
      <c r="J102" s="79">
        <v>9</v>
      </c>
      <c r="K102" s="59">
        <f t="shared" si="14"/>
        <v>30</v>
      </c>
      <c r="L102" s="59">
        <f>IF(K102="0","0",LOOKUP(K102,{0,25,30,37,45,52,60},{0,1,2,3,"3.5",4,5}))</f>
        <v>2</v>
      </c>
      <c r="M102" s="79">
        <v>12</v>
      </c>
      <c r="N102" s="79">
        <v>12</v>
      </c>
      <c r="O102" s="59">
        <f t="shared" si="15"/>
        <v>0</v>
      </c>
      <c r="P102" s="59">
        <f>IF(O102="0","0",LOOKUP(O102,{0,33,40,50,60,70,80},{0,1,2,3,"3.5",4,5}))</f>
        <v>0</v>
      </c>
      <c r="Q102" s="79">
        <v>38</v>
      </c>
      <c r="R102" s="79">
        <v>10</v>
      </c>
      <c r="S102" s="59">
        <f t="shared" si="16"/>
        <v>48</v>
      </c>
      <c r="T102" s="59">
        <f>IF(S102="0","0",LOOKUP(S102,{0,33,40,50,60,70,80},{0,1,2,3,"3.5",4,5}))</f>
        <v>2</v>
      </c>
      <c r="U102" s="79">
        <v>27</v>
      </c>
      <c r="V102" s="79">
        <v>11</v>
      </c>
      <c r="W102" s="59">
        <f t="shared" si="17"/>
        <v>38</v>
      </c>
      <c r="X102" s="59">
        <f>IF(W102="0","0",LOOKUP(W102,{0,33,40,50,60,70,80},{0,1,2,3,"3.5",4,5}))</f>
        <v>1</v>
      </c>
      <c r="Y102" s="79">
        <v>8</v>
      </c>
      <c r="Z102" s="79">
        <v>18</v>
      </c>
      <c r="AA102" s="59">
        <f t="shared" si="18"/>
        <v>0</v>
      </c>
      <c r="AB102" s="59">
        <f>IF(AA102="0","0",LOOKUP(AA102,{0,33,40,50,60,70,80},{0,1,2,3,"3.5",4,5}))</f>
        <v>0</v>
      </c>
      <c r="AC102" s="49" t="s">
        <v>62</v>
      </c>
      <c r="AD102" s="49">
        <f>IF(ISBLANK(AB102)," ",IF(AB102="0","0",LOOKUP(AB102,{0,1,2,3,"3.5",4,5},{0,0,0,1,"1.5",2,3})))</f>
        <v>0</v>
      </c>
      <c r="AE102" s="77">
        <f t="shared" si="19"/>
        <v>0</v>
      </c>
      <c r="AF102" s="49" t="str">
        <f t="shared" si="20"/>
        <v>F</v>
      </c>
      <c r="AG102" s="58" t="str">
        <f t="shared" si="21"/>
        <v>Fail</v>
      </c>
      <c r="AI102" s="33" t="str">
        <f>IF(F102="0","0",LOOKUP(F102,{0,1,2,3,"3.5",4,5},{"F","D","C","B","A-","A","A+"}))</f>
        <v>C</v>
      </c>
      <c r="AJ102" s="33" t="str">
        <f>IF(H102="0","0",LOOKUP(H102,{0,1,2,3,"3.5",4,5},{"F","D","C","B","A-","A","A+"}))</f>
        <v>D</v>
      </c>
      <c r="AK102" s="33" t="str">
        <f>IF(L102="0","0",LOOKUP(L102,{0,1,2,3,"3.5",4,5},{"F","D","C","B","A-","A","A+"}))</f>
        <v>C</v>
      </c>
      <c r="AL102" s="33" t="str">
        <f>IF(P102="0","0",LOOKUP(P102,{0,1,2,3,"3.5",4,5},{"F","D","C","B","A-","A","A+"}))</f>
        <v>F</v>
      </c>
      <c r="AM102" s="33" t="str">
        <f>IF(T102="0","0",LOOKUP(T102,{0,1,2,3,"3.5",4,5},{"F","D","C","B","A-","A","A+"}))</f>
        <v>C</v>
      </c>
      <c r="AN102" s="33" t="str">
        <f>IF(X102="0","0",LOOKUP(X102,{0,1,2,3,"3.5",4,5},{"F","D","C","B","A-","A","A+"}))</f>
        <v>D</v>
      </c>
      <c r="AO102" s="33" t="str">
        <f>IF(AB102="0","0",LOOKUP(AB102,{0,1,2,3,"3.5",4,5},{"F","D","C","B","A-","A","A+"}))</f>
        <v>F</v>
      </c>
      <c r="AP102" s="52">
        <f t="shared" si="12"/>
        <v>196</v>
      </c>
    </row>
    <row r="103" spans="1:42" ht="20.100000000000001" customHeight="1" x14ac:dyDescent="0.25">
      <c r="A103" s="74">
        <v>3101</v>
      </c>
      <c r="B103" s="84" t="s">
        <v>699</v>
      </c>
      <c r="C103" s="79">
        <v>17</v>
      </c>
      <c r="D103" s="79">
        <v>20</v>
      </c>
      <c r="E103" s="59">
        <f t="shared" si="13"/>
        <v>0</v>
      </c>
      <c r="F103" s="59">
        <f>IF(E103="0","0",LOOKUP(E103,{0,33,40,50,60,70,80},{0,1,2,3,"3.5",4,5}))</f>
        <v>0</v>
      </c>
      <c r="G103" s="59">
        <v>33</v>
      </c>
      <c r="H103" s="59">
        <f>IF(G103="0","0",LOOKUP(G103,{0,33,40,50,60,70,80},{0,1,2,3,"3.5",4,5}))</f>
        <v>1</v>
      </c>
      <c r="I103" s="79">
        <v>21</v>
      </c>
      <c r="J103" s="79">
        <v>9</v>
      </c>
      <c r="K103" s="59">
        <f t="shared" si="14"/>
        <v>30</v>
      </c>
      <c r="L103" s="59">
        <f>IF(K103="0","0",LOOKUP(K103,{0,25,30,37,45,52,60},{0,1,2,3,"3.5",4,5}))</f>
        <v>2</v>
      </c>
      <c r="M103" s="79">
        <v>12</v>
      </c>
      <c r="N103" s="79">
        <v>14</v>
      </c>
      <c r="O103" s="59">
        <f t="shared" si="15"/>
        <v>0</v>
      </c>
      <c r="P103" s="59">
        <f>IF(O103="0","0",LOOKUP(O103,{0,33,40,50,60,70,80},{0,1,2,3,"3.5",4,5}))</f>
        <v>0</v>
      </c>
      <c r="Q103" s="79">
        <v>14</v>
      </c>
      <c r="R103" s="79">
        <v>17</v>
      </c>
      <c r="S103" s="59">
        <f t="shared" si="16"/>
        <v>0</v>
      </c>
      <c r="T103" s="59">
        <f>IF(S103="0","0",LOOKUP(S103,{0,33,40,50,60,70,80},{0,1,2,3,"3.5",4,5}))</f>
        <v>0</v>
      </c>
      <c r="U103" s="79">
        <v>12</v>
      </c>
      <c r="V103" s="79">
        <v>16</v>
      </c>
      <c r="W103" s="59">
        <f t="shared" si="17"/>
        <v>0</v>
      </c>
      <c r="X103" s="59">
        <f>IF(W103="0","0",LOOKUP(W103,{0,33,40,50,60,70,80},{0,1,2,3,"3.5",4,5}))</f>
        <v>0</v>
      </c>
      <c r="Y103" s="79">
        <v>14</v>
      </c>
      <c r="Z103" s="79">
        <v>15</v>
      </c>
      <c r="AA103" s="59">
        <f t="shared" si="18"/>
        <v>0</v>
      </c>
      <c r="AB103" s="59">
        <f>IF(AA103="0","0",LOOKUP(AA103,{0,33,40,50,60,70,80},{0,1,2,3,"3.5",4,5}))</f>
        <v>0</v>
      </c>
      <c r="AC103" s="49" t="s">
        <v>62</v>
      </c>
      <c r="AD103" s="49">
        <f>IF(ISBLANK(AB103)," ",IF(AB103="0","0",LOOKUP(AB103,{0,1,2,3,"3.5",4,5},{0,0,0,1,"1.5",2,3})))</f>
        <v>0</v>
      </c>
      <c r="AE103" s="77">
        <f t="shared" si="19"/>
        <v>0</v>
      </c>
      <c r="AF103" s="49" t="str">
        <f t="shared" si="20"/>
        <v>F</v>
      </c>
      <c r="AG103" s="58" t="str">
        <f t="shared" si="21"/>
        <v>Fail</v>
      </c>
      <c r="AI103" s="33" t="str">
        <f>IF(F103="0","0",LOOKUP(F103,{0,1,2,3,"3.5",4,5},{"F","D","C","B","A-","A","A+"}))</f>
        <v>F</v>
      </c>
      <c r="AJ103" s="33" t="str">
        <f>IF(H103="0","0",LOOKUP(H103,{0,1,2,3,"3.5",4,5},{"F","D","C","B","A-","A","A+"}))</f>
        <v>D</v>
      </c>
      <c r="AK103" s="33" t="str">
        <f>IF(L103="0","0",LOOKUP(L103,{0,1,2,3,"3.5",4,5},{"F","D","C","B","A-","A","A+"}))</f>
        <v>C</v>
      </c>
      <c r="AL103" s="33" t="str">
        <f>IF(P103="0","0",LOOKUP(P103,{0,1,2,3,"3.5",4,5},{"F","D","C","B","A-","A","A+"}))</f>
        <v>F</v>
      </c>
      <c r="AM103" s="33" t="str">
        <f>IF(T103="0","0",LOOKUP(T103,{0,1,2,3,"3.5",4,5},{"F","D","C","B","A-","A","A+"}))</f>
        <v>F</v>
      </c>
      <c r="AN103" s="33" t="str">
        <f>IF(X103="0","0",LOOKUP(X103,{0,1,2,3,"3.5",4,5},{"F","D","C","B","A-","A","A+"}))</f>
        <v>F</v>
      </c>
      <c r="AO103" s="33" t="str">
        <f>IF(AB103="0","0",LOOKUP(AB103,{0,1,2,3,"3.5",4,5},{"F","D","C","B","A-","A","A+"}))</f>
        <v>F</v>
      </c>
      <c r="AP103" s="52">
        <f t="shared" si="12"/>
        <v>63</v>
      </c>
    </row>
    <row r="104" spans="1:42" ht="20.100000000000001" customHeight="1" x14ac:dyDescent="0.25">
      <c r="A104" s="74">
        <v>3102</v>
      </c>
      <c r="B104" s="84" t="s">
        <v>700</v>
      </c>
      <c r="C104" s="79"/>
      <c r="D104" s="79"/>
      <c r="E104" s="59">
        <f t="shared" si="13"/>
        <v>0</v>
      </c>
      <c r="F104" s="59">
        <f>IF(E104="0","0",LOOKUP(E104,{0,33,40,50,60,70,80},{0,1,2,3,"3.5",4,5}))</f>
        <v>0</v>
      </c>
      <c r="G104" s="59">
        <v>0</v>
      </c>
      <c r="H104" s="59">
        <f>IF(G104="0","0",LOOKUP(G104,{0,33,40,50,60,70,80},{0,1,2,3,"3.5",4,5}))</f>
        <v>0</v>
      </c>
      <c r="I104" s="79"/>
      <c r="J104" s="79"/>
      <c r="K104" s="59">
        <f t="shared" si="14"/>
        <v>0</v>
      </c>
      <c r="L104" s="59">
        <f>IF(K104="0","0",LOOKUP(K104,{0,25,30,37,45,52,60},{0,1,2,3,"3.5",4,5}))</f>
        <v>0</v>
      </c>
      <c r="M104" s="79"/>
      <c r="N104" s="79"/>
      <c r="O104" s="59">
        <f t="shared" si="15"/>
        <v>0</v>
      </c>
      <c r="P104" s="59">
        <f>IF(O104="0","0",LOOKUP(O104,{0,33,40,50,60,70,80},{0,1,2,3,"3.5",4,5}))</f>
        <v>0</v>
      </c>
      <c r="Q104" s="79"/>
      <c r="R104" s="79"/>
      <c r="S104" s="59">
        <f t="shared" si="16"/>
        <v>0</v>
      </c>
      <c r="T104" s="59">
        <f>IF(S104="0","0",LOOKUP(S104,{0,33,40,50,60,70,80},{0,1,2,3,"3.5",4,5}))</f>
        <v>0</v>
      </c>
      <c r="U104" s="79"/>
      <c r="V104" s="79"/>
      <c r="W104" s="59">
        <f t="shared" si="17"/>
        <v>0</v>
      </c>
      <c r="X104" s="59">
        <f>IF(W104="0","0",LOOKUP(W104,{0,33,40,50,60,70,80},{0,1,2,3,"3.5",4,5}))</f>
        <v>0</v>
      </c>
      <c r="Y104" s="79"/>
      <c r="Z104" s="79"/>
      <c r="AA104" s="59">
        <f t="shared" si="18"/>
        <v>0</v>
      </c>
      <c r="AB104" s="59">
        <f>IF(AA104="0","0",LOOKUP(AA104,{0,33,40,50,60,70,80},{0,1,2,3,"3.5",4,5}))</f>
        <v>0</v>
      </c>
      <c r="AC104" s="49"/>
      <c r="AD104" s="49">
        <f>IF(ISBLANK(AB104)," ",IF(AB104="0","0",LOOKUP(AB104,{0,1,2,3,"3.5",4,5},{0,0,0,1,"1.5",2,3})))</f>
        <v>0</v>
      </c>
      <c r="AE104" s="77">
        <f t="shared" si="19"/>
        <v>0</v>
      </c>
      <c r="AF104" s="49" t="str">
        <f t="shared" si="20"/>
        <v>F</v>
      </c>
      <c r="AG104" s="58" t="str">
        <f t="shared" si="21"/>
        <v>Fail</v>
      </c>
      <c r="AI104" s="33"/>
      <c r="AJ104" s="33"/>
      <c r="AK104" s="33"/>
      <c r="AL104" s="33"/>
      <c r="AM104" s="33"/>
      <c r="AN104" s="33"/>
      <c r="AO104" s="33"/>
      <c r="AP104" s="52">
        <f t="shared" si="12"/>
        <v>0</v>
      </c>
    </row>
    <row r="105" spans="1:42" ht="20.100000000000001" customHeight="1" x14ac:dyDescent="0.25">
      <c r="A105" s="74">
        <v>3103</v>
      </c>
      <c r="B105" s="84" t="s">
        <v>701</v>
      </c>
      <c r="C105" s="79">
        <v>28</v>
      </c>
      <c r="D105" s="79">
        <v>18</v>
      </c>
      <c r="E105" s="59">
        <f t="shared" si="13"/>
        <v>46</v>
      </c>
      <c r="F105" s="59">
        <f>IF(E105="0","0",LOOKUP(E105,{0,33,40,50,60,70,80},{0,1,2,3,"3.5",4,5}))</f>
        <v>2</v>
      </c>
      <c r="G105" s="59">
        <v>33</v>
      </c>
      <c r="H105" s="59">
        <f>IF(G105="0","0",LOOKUP(G105,{0,33,40,50,60,70,80},{0,1,2,3,"3.5",4,5}))</f>
        <v>1</v>
      </c>
      <c r="I105" s="79">
        <v>19</v>
      </c>
      <c r="J105" s="79">
        <v>10</v>
      </c>
      <c r="K105" s="59">
        <f t="shared" si="14"/>
        <v>29</v>
      </c>
      <c r="L105" s="59">
        <f>IF(K105="0","0",LOOKUP(K105,{0,25,30,37,45,52,60},{0,1,2,3,"3.5",4,5}))</f>
        <v>1</v>
      </c>
      <c r="M105" s="79">
        <v>0</v>
      </c>
      <c r="N105" s="79">
        <v>0</v>
      </c>
      <c r="O105" s="59">
        <f t="shared" si="15"/>
        <v>0</v>
      </c>
      <c r="P105" s="59">
        <f>IF(O105="0","0",LOOKUP(O105,{0,33,40,50,60,70,80},{0,1,2,3,"3.5",4,5}))</f>
        <v>0</v>
      </c>
      <c r="Q105" s="79">
        <v>0</v>
      </c>
      <c r="R105" s="79">
        <v>0</v>
      </c>
      <c r="S105" s="59">
        <f t="shared" si="16"/>
        <v>0</v>
      </c>
      <c r="T105" s="59">
        <f>IF(S105="0","0",LOOKUP(S105,{0,33,40,50,60,70,80},{0,1,2,3,"3.5",4,5}))</f>
        <v>0</v>
      </c>
      <c r="U105" s="79">
        <v>0</v>
      </c>
      <c r="V105" s="79">
        <v>0</v>
      </c>
      <c r="W105" s="59">
        <f t="shared" si="17"/>
        <v>0</v>
      </c>
      <c r="X105" s="59">
        <f>IF(W105="0","0",LOOKUP(W105,{0,33,40,50,60,70,80},{0,1,2,3,"3.5",4,5}))</f>
        <v>0</v>
      </c>
      <c r="Y105" s="79">
        <v>0</v>
      </c>
      <c r="Z105" s="79">
        <v>0</v>
      </c>
      <c r="AA105" s="59">
        <f t="shared" si="18"/>
        <v>0</v>
      </c>
      <c r="AB105" s="59">
        <f>IF(AA105="0","0",LOOKUP(AA105,{0,33,40,50,60,70,80},{0,1,2,3,"3.5",4,5}))</f>
        <v>0</v>
      </c>
      <c r="AC105" s="49" t="s">
        <v>62</v>
      </c>
      <c r="AD105" s="49">
        <f>IF(ISBLANK(AB105)," ",IF(AB105="0","0",LOOKUP(AB105,{0,1,2,3,"3.5",4,5},{0,0,0,1,"1.5",2,3})))</f>
        <v>0</v>
      </c>
      <c r="AE105" s="77">
        <f t="shared" si="19"/>
        <v>0</v>
      </c>
      <c r="AF105" s="49" t="str">
        <f t="shared" si="20"/>
        <v>F</v>
      </c>
      <c r="AG105" s="58" t="str">
        <f t="shared" si="21"/>
        <v>Fail</v>
      </c>
      <c r="AI105" s="33" t="str">
        <f>IF(F105="0","0",LOOKUP(F105,{0,1,2,3,"3.5",4,5},{"F","D","C","B","A-","A","A+"}))</f>
        <v>C</v>
      </c>
      <c r="AJ105" s="33" t="str">
        <f>IF(H105="0","0",LOOKUP(H105,{0,1,2,3,"3.5",4,5},{"F","D","C","B","A-","A","A+"}))</f>
        <v>D</v>
      </c>
      <c r="AK105" s="33" t="str">
        <f>IF(L105="0","0",LOOKUP(L105,{0,1,2,3,"3.5",4,5},{"F","D","C","B","A-","A","A+"}))</f>
        <v>D</v>
      </c>
      <c r="AL105" s="33" t="str">
        <f>IF(P105="0","0",LOOKUP(P105,{0,1,2,3,"3.5",4,5},{"F","D","C","B","A-","A","A+"}))</f>
        <v>F</v>
      </c>
      <c r="AM105" s="33" t="str">
        <f>IF(T105="0","0",LOOKUP(T105,{0,1,2,3,"3.5",4,5},{"F","D","C","B","A-","A","A+"}))</f>
        <v>F</v>
      </c>
      <c r="AN105" s="33" t="str">
        <f>IF(X105="0","0",LOOKUP(X105,{0,1,2,3,"3.5",4,5},{"F","D","C","B","A-","A","A+"}))</f>
        <v>F</v>
      </c>
      <c r="AO105" s="33" t="str">
        <f>IF(AB105="0","0",LOOKUP(AB105,{0,1,2,3,"3.5",4,5},{"F","D","C","B","A-","A","A+"}))</f>
        <v>F</v>
      </c>
      <c r="AP105" s="52">
        <f t="shared" si="12"/>
        <v>108</v>
      </c>
    </row>
    <row r="106" spans="1:42" ht="20.100000000000001" customHeight="1" x14ac:dyDescent="0.25">
      <c r="A106" s="74">
        <v>3104</v>
      </c>
      <c r="B106" s="84" t="s">
        <v>702</v>
      </c>
      <c r="C106" s="79">
        <v>3</v>
      </c>
      <c r="D106" s="79">
        <v>12</v>
      </c>
      <c r="E106" s="59">
        <f t="shared" si="13"/>
        <v>0</v>
      </c>
      <c r="F106" s="59">
        <f>IF(E106="0","0",LOOKUP(E106,{0,33,40,50,60,70,80},{0,1,2,3,"3.5",4,5}))</f>
        <v>0</v>
      </c>
      <c r="G106" s="59">
        <v>26</v>
      </c>
      <c r="H106" s="59">
        <f>IF(G106="0","0",LOOKUP(G106,{0,33,40,50,60,70,80},{0,1,2,3,"3.5",4,5}))</f>
        <v>0</v>
      </c>
      <c r="I106" s="79">
        <v>4</v>
      </c>
      <c r="J106" s="79">
        <v>11</v>
      </c>
      <c r="K106" s="59">
        <f t="shared" si="14"/>
        <v>0</v>
      </c>
      <c r="L106" s="59">
        <f>IF(K106="0","0",LOOKUP(K106,{0,25,30,37,45,52,60},{0,1,2,3,"3.5",4,5}))</f>
        <v>0</v>
      </c>
      <c r="M106" s="79">
        <v>7</v>
      </c>
      <c r="N106" s="79">
        <v>16</v>
      </c>
      <c r="O106" s="59">
        <f t="shared" si="15"/>
        <v>0</v>
      </c>
      <c r="P106" s="59">
        <f>IF(O106="0","0",LOOKUP(O106,{0,33,40,50,60,70,80},{0,1,2,3,"3.5",4,5}))</f>
        <v>0</v>
      </c>
      <c r="Q106" s="79">
        <v>7</v>
      </c>
      <c r="R106" s="79">
        <v>3</v>
      </c>
      <c r="S106" s="59">
        <f t="shared" si="16"/>
        <v>0</v>
      </c>
      <c r="T106" s="59">
        <f>IF(S106="0","0",LOOKUP(S106,{0,33,40,50,60,70,80},{0,1,2,3,"3.5",4,5}))</f>
        <v>0</v>
      </c>
      <c r="U106" s="79">
        <v>4</v>
      </c>
      <c r="V106" s="79">
        <v>13</v>
      </c>
      <c r="W106" s="59">
        <f t="shared" si="17"/>
        <v>0</v>
      </c>
      <c r="X106" s="59">
        <f>IF(W106="0","0",LOOKUP(W106,{0,33,40,50,60,70,80},{0,1,2,3,"3.5",4,5}))</f>
        <v>0</v>
      </c>
      <c r="Y106" s="79">
        <v>4</v>
      </c>
      <c r="Z106" s="79">
        <v>13</v>
      </c>
      <c r="AA106" s="59">
        <f t="shared" si="18"/>
        <v>0</v>
      </c>
      <c r="AB106" s="59">
        <f>IF(AA106="0","0",LOOKUP(AA106,{0,33,40,50,60,70,80},{0,1,2,3,"3.5",4,5}))</f>
        <v>0</v>
      </c>
      <c r="AC106" s="49" t="s">
        <v>62</v>
      </c>
      <c r="AD106" s="49">
        <f>IF(ISBLANK(AB106)," ",IF(AB106="0","0",LOOKUP(AB106,{0,1,2,3,"3.5",4,5},{0,0,0,1,"1.5",2,3})))</f>
        <v>0</v>
      </c>
      <c r="AE106" s="77">
        <f t="shared" si="19"/>
        <v>0</v>
      </c>
      <c r="AF106" s="49" t="str">
        <f t="shared" si="20"/>
        <v>F</v>
      </c>
      <c r="AG106" s="58" t="str">
        <f t="shared" si="21"/>
        <v>Fail</v>
      </c>
      <c r="AI106" s="33" t="str">
        <f>IF(F106="0","0",LOOKUP(F106,{0,1,2,3,"3.5",4,5},{"F","D","C","B","A-","A","A+"}))</f>
        <v>F</v>
      </c>
      <c r="AJ106" s="33" t="str">
        <f>IF(H106="0","0",LOOKUP(H106,{0,1,2,3,"3.5",4,5},{"F","D","C","B","A-","A","A+"}))</f>
        <v>F</v>
      </c>
      <c r="AK106" s="33" t="str">
        <f>IF(L106="0","0",LOOKUP(L106,{0,1,2,3,"3.5",4,5},{"F","D","C","B","A-","A","A+"}))</f>
        <v>F</v>
      </c>
      <c r="AL106" s="33" t="str">
        <f>IF(P106="0","0",LOOKUP(P106,{0,1,2,3,"3.5",4,5},{"F","D","C","B","A-","A","A+"}))</f>
        <v>F</v>
      </c>
      <c r="AM106" s="33" t="str">
        <f>IF(T106="0","0",LOOKUP(T106,{0,1,2,3,"3.5",4,5},{"F","D","C","B","A-","A","A+"}))</f>
        <v>F</v>
      </c>
      <c r="AN106" s="33" t="str">
        <f>IF(X106="0","0",LOOKUP(X106,{0,1,2,3,"3.5",4,5},{"F","D","C","B","A-","A","A+"}))</f>
        <v>F</v>
      </c>
      <c r="AO106" s="33" t="str">
        <f>IF(AB106="0","0",LOOKUP(AB106,{0,1,2,3,"3.5",4,5},{"F","D","C","B","A-","A","A+"}))</f>
        <v>F</v>
      </c>
      <c r="AP106" s="52">
        <f t="shared" si="12"/>
        <v>26</v>
      </c>
    </row>
    <row r="107" spans="1:42" ht="20.100000000000001" customHeight="1" x14ac:dyDescent="0.25">
      <c r="A107" s="74">
        <v>3105</v>
      </c>
      <c r="B107" s="84" t="s">
        <v>703</v>
      </c>
      <c r="C107" s="79">
        <v>25</v>
      </c>
      <c r="D107" s="79">
        <v>19</v>
      </c>
      <c r="E107" s="59">
        <f t="shared" si="13"/>
        <v>44</v>
      </c>
      <c r="F107" s="59">
        <f>IF(E107="0","0",LOOKUP(E107,{0,33,40,50,60,70,80},{0,1,2,3,"3.5",4,5}))</f>
        <v>2</v>
      </c>
      <c r="G107" s="59">
        <v>36</v>
      </c>
      <c r="H107" s="59">
        <f>IF(G107="0","0",LOOKUP(G107,{0,33,40,50,60,70,80},{0,1,2,3,"3.5",4,5}))</f>
        <v>1</v>
      </c>
      <c r="I107" s="79">
        <v>17</v>
      </c>
      <c r="J107" s="79">
        <v>9</v>
      </c>
      <c r="K107" s="59">
        <f t="shared" si="14"/>
        <v>26</v>
      </c>
      <c r="L107" s="59">
        <f>IF(K107="0","0",LOOKUP(K107,{0,25,30,37,45,52,60},{0,1,2,3,"3.5",4,5}))</f>
        <v>1</v>
      </c>
      <c r="M107" s="79">
        <v>23</v>
      </c>
      <c r="N107" s="79">
        <v>15</v>
      </c>
      <c r="O107" s="59">
        <f t="shared" si="15"/>
        <v>38</v>
      </c>
      <c r="P107" s="59">
        <f>IF(O107="0","0",LOOKUP(O107,{0,33,40,50,60,70,80},{0,1,2,3,"3.5",4,5}))</f>
        <v>1</v>
      </c>
      <c r="Q107" s="79">
        <v>20</v>
      </c>
      <c r="R107" s="79">
        <v>11</v>
      </c>
      <c r="S107" s="59">
        <f t="shared" si="16"/>
        <v>31</v>
      </c>
      <c r="T107" s="59">
        <f>IF(S107="0","0",LOOKUP(S107,{0,33,40,50,60,70,80},{0,1,2,3,"3.5",4,5}))</f>
        <v>0</v>
      </c>
      <c r="U107" s="79">
        <v>21</v>
      </c>
      <c r="V107" s="79">
        <v>19</v>
      </c>
      <c r="W107" s="59">
        <f t="shared" si="17"/>
        <v>40</v>
      </c>
      <c r="X107" s="59">
        <f>IF(W107="0","0",LOOKUP(W107,{0,33,40,50,60,70,80},{0,1,2,3,"3.5",4,5}))</f>
        <v>2</v>
      </c>
      <c r="Y107" s="79">
        <v>17</v>
      </c>
      <c r="Z107" s="79">
        <v>16</v>
      </c>
      <c r="AA107" s="59">
        <f t="shared" si="18"/>
        <v>0</v>
      </c>
      <c r="AB107" s="59">
        <f>IF(AA107="0","0",LOOKUP(AA107,{0,33,40,50,60,70,80},{0,1,2,3,"3.5",4,5}))</f>
        <v>0</v>
      </c>
      <c r="AC107" s="49" t="s">
        <v>62</v>
      </c>
      <c r="AD107" s="49">
        <f>IF(ISBLANK(AB107)," ",IF(AB107="0","0",LOOKUP(AB107,{0,1,2,3,"3.5",4,5},{0,0,0,1,"1.5",2,3})))</f>
        <v>0</v>
      </c>
      <c r="AE107" s="77">
        <f t="shared" si="19"/>
        <v>0</v>
      </c>
      <c r="AF107" s="49" t="str">
        <f t="shared" si="20"/>
        <v>F</v>
      </c>
      <c r="AG107" s="58" t="str">
        <f t="shared" si="21"/>
        <v>Fail</v>
      </c>
      <c r="AI107" s="33" t="str">
        <f>IF(F107="0","0",LOOKUP(F107,{0,1,2,3,"3.5",4,5},{"F","D","C","B","A-","A","A+"}))</f>
        <v>C</v>
      </c>
      <c r="AJ107" s="33" t="str">
        <f>IF(H107="0","0",LOOKUP(H107,{0,1,2,3,"3.5",4,5},{"F","D","C","B","A-","A","A+"}))</f>
        <v>D</v>
      </c>
      <c r="AK107" s="33" t="str">
        <f>IF(L107="0","0",LOOKUP(L107,{0,1,2,3,"3.5",4,5},{"F","D","C","B","A-","A","A+"}))</f>
        <v>D</v>
      </c>
      <c r="AL107" s="33" t="str">
        <f>IF(P107="0","0",LOOKUP(P107,{0,1,2,3,"3.5",4,5},{"F","D","C","B","A-","A","A+"}))</f>
        <v>D</v>
      </c>
      <c r="AM107" s="33" t="str">
        <f>IF(T107="0","0",LOOKUP(T107,{0,1,2,3,"3.5",4,5},{"F","D","C","B","A-","A","A+"}))</f>
        <v>F</v>
      </c>
      <c r="AN107" s="33" t="str">
        <f>IF(X107="0","0",LOOKUP(X107,{0,1,2,3,"3.5",4,5},{"F","D","C","B","A-","A","A+"}))</f>
        <v>C</v>
      </c>
      <c r="AO107" s="33" t="str">
        <f>IF(AB107="0","0",LOOKUP(AB107,{0,1,2,3,"3.5",4,5},{"F","D","C","B","A-","A","A+"}))</f>
        <v>F</v>
      </c>
      <c r="AP107" s="52">
        <f t="shared" si="12"/>
        <v>215</v>
      </c>
    </row>
    <row r="108" spans="1:42" ht="20.100000000000001" customHeight="1" x14ac:dyDescent="0.25">
      <c r="A108" s="74">
        <v>3106</v>
      </c>
      <c r="B108" s="84" t="s">
        <v>704</v>
      </c>
      <c r="C108" s="79">
        <v>18</v>
      </c>
      <c r="D108" s="79">
        <v>14</v>
      </c>
      <c r="E108" s="59">
        <f t="shared" si="13"/>
        <v>0</v>
      </c>
      <c r="F108" s="59">
        <f>IF(E108="0","0",LOOKUP(E108,{0,33,40,50,60,70,80},{0,1,2,3,"3.5",4,5}))</f>
        <v>0</v>
      </c>
      <c r="G108" s="59">
        <v>26</v>
      </c>
      <c r="H108" s="59">
        <f>IF(G108="0","0",LOOKUP(G108,{0,33,40,50,60,70,80},{0,1,2,3,"3.5",4,5}))</f>
        <v>0</v>
      </c>
      <c r="I108" s="79">
        <v>12</v>
      </c>
      <c r="J108" s="79">
        <v>14</v>
      </c>
      <c r="K108" s="59">
        <f t="shared" si="14"/>
        <v>0</v>
      </c>
      <c r="L108" s="59">
        <f>IF(K108="0","0",LOOKUP(K108,{0,25,30,37,45,52,60},{0,1,2,3,"3.5",4,5}))</f>
        <v>0</v>
      </c>
      <c r="M108" s="79">
        <v>0</v>
      </c>
      <c r="N108" s="79">
        <v>0</v>
      </c>
      <c r="O108" s="59">
        <f t="shared" si="15"/>
        <v>0</v>
      </c>
      <c r="P108" s="59">
        <f>IF(O108="0","0",LOOKUP(O108,{0,33,40,50,60,70,80},{0,1,2,3,"3.5",4,5}))</f>
        <v>0</v>
      </c>
      <c r="Q108" s="79">
        <v>0</v>
      </c>
      <c r="R108" s="79">
        <v>0</v>
      </c>
      <c r="S108" s="59">
        <f t="shared" si="16"/>
        <v>0</v>
      </c>
      <c r="T108" s="59">
        <f>IF(S108="0","0",LOOKUP(S108,{0,33,40,50,60,70,80},{0,1,2,3,"3.5",4,5}))</f>
        <v>0</v>
      </c>
      <c r="U108" s="79">
        <v>7</v>
      </c>
      <c r="V108" s="79">
        <v>11</v>
      </c>
      <c r="W108" s="59">
        <f t="shared" si="17"/>
        <v>0</v>
      </c>
      <c r="X108" s="59">
        <f>IF(W108="0","0",LOOKUP(W108,{0,33,40,50,60,70,80},{0,1,2,3,"3.5",4,5}))</f>
        <v>0</v>
      </c>
      <c r="Y108" s="79">
        <v>2</v>
      </c>
      <c r="Z108" s="79">
        <v>11</v>
      </c>
      <c r="AA108" s="59">
        <f t="shared" si="18"/>
        <v>0</v>
      </c>
      <c r="AB108" s="59">
        <f>IF(AA108="0","0",LOOKUP(AA108,{0,33,40,50,60,70,80},{0,1,2,3,"3.5",4,5}))</f>
        <v>0</v>
      </c>
      <c r="AC108" s="49" t="s">
        <v>62</v>
      </c>
      <c r="AD108" s="49">
        <f>IF(ISBLANK(AB108)," ",IF(AB108="0","0",LOOKUP(AB108,{0,1,2,3,"3.5",4,5},{0,0,0,1,"1.5",2,3})))</f>
        <v>0</v>
      </c>
      <c r="AE108" s="77">
        <f t="shared" si="19"/>
        <v>0</v>
      </c>
      <c r="AF108" s="49" t="str">
        <f t="shared" si="20"/>
        <v>F</v>
      </c>
      <c r="AG108" s="58" t="str">
        <f t="shared" si="21"/>
        <v>Fail</v>
      </c>
      <c r="AI108" s="33" t="str">
        <f>IF(F108="0","0",LOOKUP(F108,{0,1,2,3,"3.5",4,5},{"F","D","C","B","A-","A","A+"}))</f>
        <v>F</v>
      </c>
      <c r="AJ108" s="33" t="str">
        <f>IF(H108="0","0",LOOKUP(H108,{0,1,2,3,"3.5",4,5},{"F","D","C","B","A-","A","A+"}))</f>
        <v>F</v>
      </c>
      <c r="AK108" s="33" t="str">
        <f>IF(L108="0","0",LOOKUP(L108,{0,1,2,3,"3.5",4,5},{"F","D","C","B","A-","A","A+"}))</f>
        <v>F</v>
      </c>
      <c r="AL108" s="33" t="str">
        <f>IF(P108="0","0",LOOKUP(P108,{0,1,2,3,"3.5",4,5},{"F","D","C","B","A-","A","A+"}))</f>
        <v>F</v>
      </c>
      <c r="AM108" s="33" t="str">
        <f>IF(T108="0","0",LOOKUP(T108,{0,1,2,3,"3.5",4,5},{"F","D","C","B","A-","A","A+"}))</f>
        <v>F</v>
      </c>
      <c r="AN108" s="33" t="str">
        <f>IF(X108="0","0",LOOKUP(X108,{0,1,2,3,"3.5",4,5},{"F","D","C","B","A-","A","A+"}))</f>
        <v>F</v>
      </c>
      <c r="AO108" s="33" t="str">
        <f>IF(AB108="0","0",LOOKUP(AB108,{0,1,2,3,"3.5",4,5},{"F","D","C","B","A-","A","A+"}))</f>
        <v>F</v>
      </c>
      <c r="AP108" s="52">
        <f t="shared" si="12"/>
        <v>26</v>
      </c>
    </row>
    <row r="109" spans="1:42" ht="20.100000000000001" customHeight="1" x14ac:dyDescent="0.25">
      <c r="A109" s="74">
        <v>3107</v>
      </c>
      <c r="B109" s="84" t="s">
        <v>705</v>
      </c>
      <c r="C109" s="79">
        <v>22</v>
      </c>
      <c r="D109" s="79">
        <v>11</v>
      </c>
      <c r="E109" s="59">
        <f t="shared" si="13"/>
        <v>33</v>
      </c>
      <c r="F109" s="59">
        <f>IF(E109="0","0",LOOKUP(E109,{0,33,40,50,60,70,80},{0,1,2,3,"3.5",4,5}))</f>
        <v>1</v>
      </c>
      <c r="G109" s="59">
        <v>35</v>
      </c>
      <c r="H109" s="59">
        <f>IF(G109="0","0",LOOKUP(G109,{0,33,40,50,60,70,80},{0,1,2,3,"3.5",4,5}))</f>
        <v>1</v>
      </c>
      <c r="I109" s="79">
        <v>0</v>
      </c>
      <c r="J109" s="79">
        <v>0</v>
      </c>
      <c r="K109" s="59">
        <f t="shared" si="14"/>
        <v>0</v>
      </c>
      <c r="L109" s="59">
        <f>IF(K109="0","0",LOOKUP(K109,{0,25,30,37,45,52,60},{0,1,2,3,"3.5",4,5}))</f>
        <v>0</v>
      </c>
      <c r="M109" s="79">
        <v>17</v>
      </c>
      <c r="N109" s="79">
        <v>22</v>
      </c>
      <c r="O109" s="59">
        <f t="shared" si="15"/>
        <v>0</v>
      </c>
      <c r="P109" s="59">
        <f>IF(O109="0","0",LOOKUP(O109,{0,33,40,50,60,70,80},{0,1,2,3,"3.5",4,5}))</f>
        <v>0</v>
      </c>
      <c r="Q109" s="79">
        <v>0</v>
      </c>
      <c r="R109" s="79">
        <v>0</v>
      </c>
      <c r="S109" s="59">
        <f t="shared" si="16"/>
        <v>0</v>
      </c>
      <c r="T109" s="59">
        <f>IF(S109="0","0",LOOKUP(S109,{0,33,40,50,60,70,80},{0,1,2,3,"3.5",4,5}))</f>
        <v>0</v>
      </c>
      <c r="U109" s="79">
        <v>0</v>
      </c>
      <c r="V109" s="79">
        <v>0</v>
      </c>
      <c r="W109" s="59">
        <f t="shared" si="17"/>
        <v>0</v>
      </c>
      <c r="X109" s="59">
        <f>IF(W109="0","0",LOOKUP(W109,{0,33,40,50,60,70,80},{0,1,2,3,"3.5",4,5}))</f>
        <v>0</v>
      </c>
      <c r="Y109" s="79">
        <v>15</v>
      </c>
      <c r="Z109" s="79">
        <v>0</v>
      </c>
      <c r="AA109" s="59">
        <f t="shared" si="18"/>
        <v>0</v>
      </c>
      <c r="AB109" s="59">
        <f>IF(AA109="0","0",LOOKUP(AA109,{0,33,40,50,60,70,80},{0,1,2,3,"3.5",4,5}))</f>
        <v>0</v>
      </c>
      <c r="AC109" s="49" t="s">
        <v>62</v>
      </c>
      <c r="AD109" s="49">
        <f>IF(ISBLANK(AB109)," ",IF(AB109="0","0",LOOKUP(AB109,{0,1,2,3,"3.5",4,5},{0,0,0,1,"1.5",2,3})))</f>
        <v>0</v>
      </c>
      <c r="AE109" s="77">
        <f t="shared" si="19"/>
        <v>0</v>
      </c>
      <c r="AF109" s="49" t="str">
        <f t="shared" si="20"/>
        <v>F</v>
      </c>
      <c r="AG109" s="58" t="str">
        <f t="shared" si="21"/>
        <v>Fail</v>
      </c>
      <c r="AI109" s="33" t="str">
        <f>IF(F109="0","0",LOOKUP(F109,{0,1,2,3,"3.5",4,5},{"F","D","C","B","A-","A","A+"}))</f>
        <v>D</v>
      </c>
      <c r="AJ109" s="33" t="str">
        <f>IF(H109="0","0",LOOKUP(H109,{0,1,2,3,"3.5",4,5},{"F","D","C","B","A-","A","A+"}))</f>
        <v>D</v>
      </c>
      <c r="AK109" s="33" t="str">
        <f>IF(L109="0","0",LOOKUP(L109,{0,1,2,3,"3.5",4,5},{"F","D","C","B","A-","A","A+"}))</f>
        <v>F</v>
      </c>
      <c r="AL109" s="33" t="str">
        <f>IF(P109="0","0",LOOKUP(P109,{0,1,2,3,"3.5",4,5},{"F","D","C","B","A-","A","A+"}))</f>
        <v>F</v>
      </c>
      <c r="AM109" s="33" t="str">
        <f>IF(T109="0","0",LOOKUP(T109,{0,1,2,3,"3.5",4,5},{"F","D","C","B","A-","A","A+"}))</f>
        <v>F</v>
      </c>
      <c r="AN109" s="33" t="str">
        <f>IF(X109="0","0",LOOKUP(X109,{0,1,2,3,"3.5",4,5},{"F","D","C","B","A-","A","A+"}))</f>
        <v>F</v>
      </c>
      <c r="AO109" s="33" t="str">
        <f>IF(AB109="0","0",LOOKUP(AB109,{0,1,2,3,"3.5",4,5},{"F","D","C","B","A-","A","A+"}))</f>
        <v>F</v>
      </c>
      <c r="AP109" s="52">
        <f t="shared" si="12"/>
        <v>68</v>
      </c>
    </row>
    <row r="110" spans="1:42" ht="20.100000000000001" customHeight="1" x14ac:dyDescent="0.25">
      <c r="A110" s="74">
        <v>3108</v>
      </c>
      <c r="B110" s="84" t="s">
        <v>706</v>
      </c>
      <c r="C110" s="79">
        <v>34</v>
      </c>
      <c r="D110" s="79">
        <v>18</v>
      </c>
      <c r="E110" s="59">
        <f t="shared" si="13"/>
        <v>52</v>
      </c>
      <c r="F110" s="59">
        <f>IF(E110="0","0",LOOKUP(E110,{0,33,40,50,60,70,80},{0,1,2,3,"3.5",4,5}))</f>
        <v>3</v>
      </c>
      <c r="G110" s="59">
        <v>35</v>
      </c>
      <c r="H110" s="59">
        <f>IF(G110="0","0",LOOKUP(G110,{0,33,40,50,60,70,80},{0,1,2,3,"3.5",4,5}))</f>
        <v>1</v>
      </c>
      <c r="I110" s="79">
        <v>21</v>
      </c>
      <c r="J110" s="79">
        <v>5</v>
      </c>
      <c r="K110" s="59">
        <f t="shared" si="14"/>
        <v>0</v>
      </c>
      <c r="L110" s="59">
        <f>IF(K110="0","0",LOOKUP(K110,{0,25,30,37,45,52,60},{0,1,2,3,"3.5",4,5}))</f>
        <v>0</v>
      </c>
      <c r="M110" s="79">
        <v>16</v>
      </c>
      <c r="N110" s="79">
        <v>11</v>
      </c>
      <c r="O110" s="59">
        <f t="shared" si="15"/>
        <v>0</v>
      </c>
      <c r="P110" s="59">
        <f>IF(O110="0","0",LOOKUP(O110,{0,33,40,50,60,70,80},{0,1,2,3,"3.5",4,5}))</f>
        <v>0</v>
      </c>
      <c r="Q110" s="79">
        <v>26</v>
      </c>
      <c r="R110" s="79">
        <v>15</v>
      </c>
      <c r="S110" s="59">
        <f t="shared" si="16"/>
        <v>41</v>
      </c>
      <c r="T110" s="59">
        <f>IF(S110="0","0",LOOKUP(S110,{0,33,40,50,60,70,80},{0,1,2,3,"3.5",4,5}))</f>
        <v>2</v>
      </c>
      <c r="U110" s="79">
        <v>24</v>
      </c>
      <c r="V110" s="79">
        <v>13</v>
      </c>
      <c r="W110" s="59">
        <f t="shared" si="17"/>
        <v>37</v>
      </c>
      <c r="X110" s="59">
        <f>IF(W110="0","0",LOOKUP(W110,{0,33,40,50,60,70,80},{0,1,2,3,"3.5",4,5}))</f>
        <v>1</v>
      </c>
      <c r="Y110" s="79">
        <v>20</v>
      </c>
      <c r="Z110" s="79">
        <v>10</v>
      </c>
      <c r="AA110" s="59">
        <f t="shared" si="18"/>
        <v>30</v>
      </c>
      <c r="AB110" s="59">
        <f>IF(AA110="0","0",LOOKUP(AA110,{0,33,40,50,60,70,80},{0,1,2,3,"3.5",4,5}))</f>
        <v>0</v>
      </c>
      <c r="AC110" s="49" t="s">
        <v>62</v>
      </c>
      <c r="AD110" s="49">
        <f>IF(ISBLANK(AB110)," ",IF(AB110="0","0",LOOKUP(AB110,{0,1,2,3,"3.5",4,5},{0,0,0,1,"1.5",2,3})))</f>
        <v>0</v>
      </c>
      <c r="AE110" s="77">
        <f t="shared" si="19"/>
        <v>0</v>
      </c>
      <c r="AF110" s="49" t="str">
        <f t="shared" si="20"/>
        <v>F</v>
      </c>
      <c r="AG110" s="58" t="str">
        <f t="shared" si="21"/>
        <v>Fail</v>
      </c>
      <c r="AI110" s="33" t="str">
        <f>IF(F110="0","0",LOOKUP(F110,{0,1,2,3,"3.5",4,5},{"F","D","C","B","A-","A","A+"}))</f>
        <v>B</v>
      </c>
      <c r="AJ110" s="33" t="str">
        <f>IF(H110="0","0",LOOKUP(H110,{0,1,2,3,"3.5",4,5},{"F","D","C","B","A-","A","A+"}))</f>
        <v>D</v>
      </c>
      <c r="AK110" s="33" t="str">
        <f>IF(L110="0","0",LOOKUP(L110,{0,1,2,3,"3.5",4,5},{"F","D","C","B","A-","A","A+"}))</f>
        <v>F</v>
      </c>
      <c r="AL110" s="33" t="str">
        <f>IF(P110="0","0",LOOKUP(P110,{0,1,2,3,"3.5",4,5},{"F","D","C","B","A-","A","A+"}))</f>
        <v>F</v>
      </c>
      <c r="AM110" s="33" t="str">
        <f>IF(T110="0","0",LOOKUP(T110,{0,1,2,3,"3.5",4,5},{"F","D","C","B","A-","A","A+"}))</f>
        <v>C</v>
      </c>
      <c r="AN110" s="33" t="str">
        <f>IF(X110="0","0",LOOKUP(X110,{0,1,2,3,"3.5",4,5},{"F","D","C","B","A-","A","A+"}))</f>
        <v>D</v>
      </c>
      <c r="AO110" s="33" t="str">
        <f>IF(AB110="0","0",LOOKUP(AB110,{0,1,2,3,"3.5",4,5},{"F","D","C","B","A-","A","A+"}))</f>
        <v>F</v>
      </c>
      <c r="AP110" s="52">
        <f t="shared" si="12"/>
        <v>195</v>
      </c>
    </row>
    <row r="111" spans="1:42" ht="20.100000000000001" customHeight="1" x14ac:dyDescent="0.25">
      <c r="A111" s="74">
        <v>3109</v>
      </c>
      <c r="B111" s="84" t="s">
        <v>707</v>
      </c>
      <c r="C111" s="79">
        <v>17</v>
      </c>
      <c r="D111" s="79">
        <v>15</v>
      </c>
      <c r="E111" s="59">
        <f t="shared" si="13"/>
        <v>0</v>
      </c>
      <c r="F111" s="59">
        <f>IF(E111="0","0",LOOKUP(E111,{0,33,40,50,60,70,80},{0,1,2,3,"3.5",4,5}))</f>
        <v>0</v>
      </c>
      <c r="G111" s="59">
        <v>33</v>
      </c>
      <c r="H111" s="59">
        <f>IF(G111="0","0",LOOKUP(G111,{0,33,40,50,60,70,80},{0,1,2,3,"3.5",4,5}))</f>
        <v>1</v>
      </c>
      <c r="I111" s="79">
        <v>18</v>
      </c>
      <c r="J111" s="79">
        <v>15</v>
      </c>
      <c r="K111" s="59">
        <f t="shared" si="14"/>
        <v>33</v>
      </c>
      <c r="L111" s="59">
        <f>IF(K111="0","0",LOOKUP(K111,{0,25,30,37,45,52,60},{0,1,2,3,"3.5",4,5}))</f>
        <v>2</v>
      </c>
      <c r="M111" s="79">
        <v>0</v>
      </c>
      <c r="N111" s="79">
        <v>0</v>
      </c>
      <c r="O111" s="59">
        <f t="shared" si="15"/>
        <v>0</v>
      </c>
      <c r="P111" s="59">
        <f>IF(O111="0","0",LOOKUP(O111,{0,33,40,50,60,70,80},{0,1,2,3,"3.5",4,5}))</f>
        <v>0</v>
      </c>
      <c r="Q111" s="79">
        <v>20</v>
      </c>
      <c r="R111" s="79">
        <v>12</v>
      </c>
      <c r="S111" s="59">
        <f t="shared" si="16"/>
        <v>32</v>
      </c>
      <c r="T111" s="59">
        <f>IF(S111="0","0",LOOKUP(S111,{0,33,40,50,60,70,80},{0,1,2,3,"3.5",4,5}))</f>
        <v>0</v>
      </c>
      <c r="U111" s="79">
        <v>0</v>
      </c>
      <c r="V111" s="79">
        <v>0</v>
      </c>
      <c r="W111" s="59">
        <f t="shared" si="17"/>
        <v>0</v>
      </c>
      <c r="X111" s="59">
        <f>IF(W111="0","0",LOOKUP(W111,{0,33,40,50,60,70,80},{0,1,2,3,"3.5",4,5}))</f>
        <v>0</v>
      </c>
      <c r="Y111" s="79">
        <v>0</v>
      </c>
      <c r="Z111" s="79">
        <v>14</v>
      </c>
      <c r="AA111" s="59">
        <f t="shared" si="18"/>
        <v>0</v>
      </c>
      <c r="AB111" s="59">
        <f>IF(AA111="0","0",LOOKUP(AA111,{0,33,40,50,60,70,80},{0,1,2,3,"3.5",4,5}))</f>
        <v>0</v>
      </c>
      <c r="AC111" s="49" t="s">
        <v>62</v>
      </c>
      <c r="AD111" s="49">
        <f>IF(ISBLANK(AB111)," ",IF(AB111="0","0",LOOKUP(AB111,{0,1,2,3,"3.5",4,5},{0,0,0,1,"1.5",2,3})))</f>
        <v>0</v>
      </c>
      <c r="AE111" s="77">
        <f t="shared" si="19"/>
        <v>0</v>
      </c>
      <c r="AF111" s="49" t="str">
        <f t="shared" si="20"/>
        <v>F</v>
      </c>
      <c r="AG111" s="58" t="str">
        <f t="shared" si="21"/>
        <v>Fail</v>
      </c>
      <c r="AI111" s="33" t="str">
        <f>IF(F111="0","0",LOOKUP(F111,{0,1,2,3,"3.5",4,5},{"F","D","C","B","A-","A","A+"}))</f>
        <v>F</v>
      </c>
      <c r="AJ111" s="33" t="str">
        <f>IF(H111="0","0",LOOKUP(H111,{0,1,2,3,"3.5",4,5},{"F","D","C","B","A-","A","A+"}))</f>
        <v>D</v>
      </c>
      <c r="AK111" s="33" t="str">
        <f>IF(L111="0","0",LOOKUP(L111,{0,1,2,3,"3.5",4,5},{"F","D","C","B","A-","A","A+"}))</f>
        <v>C</v>
      </c>
      <c r="AL111" s="33" t="str">
        <f>IF(P111="0","0",LOOKUP(P111,{0,1,2,3,"3.5",4,5},{"F","D","C","B","A-","A","A+"}))</f>
        <v>F</v>
      </c>
      <c r="AM111" s="33" t="str">
        <f>IF(T111="0","0",LOOKUP(T111,{0,1,2,3,"3.5",4,5},{"F","D","C","B","A-","A","A+"}))</f>
        <v>F</v>
      </c>
      <c r="AN111" s="33" t="str">
        <f>IF(X111="0","0",LOOKUP(X111,{0,1,2,3,"3.5",4,5},{"F","D","C","B","A-","A","A+"}))</f>
        <v>F</v>
      </c>
      <c r="AO111" s="33" t="str">
        <f>IF(AB111="0","0",LOOKUP(AB111,{0,1,2,3,"3.5",4,5},{"F","D","C","B","A-","A","A+"}))</f>
        <v>F</v>
      </c>
      <c r="AP111" s="52">
        <f t="shared" si="12"/>
        <v>98</v>
      </c>
    </row>
    <row r="112" spans="1:42" ht="20.100000000000001" customHeight="1" x14ac:dyDescent="0.25">
      <c r="A112" s="74">
        <v>3110</v>
      </c>
      <c r="B112" s="84" t="s">
        <v>708</v>
      </c>
      <c r="C112" s="79">
        <v>27</v>
      </c>
      <c r="D112" s="79">
        <v>17</v>
      </c>
      <c r="E112" s="59">
        <f t="shared" si="13"/>
        <v>44</v>
      </c>
      <c r="F112" s="59">
        <f>IF(E112="0","0",LOOKUP(E112,{0,33,40,50,60,70,80},{0,1,2,3,"3.5",4,5}))</f>
        <v>2</v>
      </c>
      <c r="G112" s="59">
        <v>34</v>
      </c>
      <c r="H112" s="59">
        <f>IF(G112="0","0",LOOKUP(G112,{0,33,40,50,60,70,80},{0,1,2,3,"3.5",4,5}))</f>
        <v>1</v>
      </c>
      <c r="I112" s="79">
        <v>25</v>
      </c>
      <c r="J112" s="79">
        <v>17</v>
      </c>
      <c r="K112" s="59">
        <f t="shared" si="14"/>
        <v>42</v>
      </c>
      <c r="L112" s="59">
        <f>IF(K112="0","0",LOOKUP(K112,{0,25,30,37,45,52,60},{0,1,2,3,"3.5",4,5}))</f>
        <v>3</v>
      </c>
      <c r="M112" s="79">
        <v>23</v>
      </c>
      <c r="N112" s="79">
        <v>14</v>
      </c>
      <c r="O112" s="59">
        <f t="shared" si="15"/>
        <v>37</v>
      </c>
      <c r="P112" s="59">
        <f>IF(O112="0","0",LOOKUP(O112,{0,33,40,50,60,70,80},{0,1,2,3,"3.5",4,5}))</f>
        <v>1</v>
      </c>
      <c r="Q112" s="79">
        <v>16</v>
      </c>
      <c r="R112" s="79">
        <v>8</v>
      </c>
      <c r="S112" s="59">
        <f t="shared" si="16"/>
        <v>0</v>
      </c>
      <c r="T112" s="59">
        <f>IF(S112="0","0",LOOKUP(S112,{0,33,40,50,60,70,80},{0,1,2,3,"3.5",4,5}))</f>
        <v>0</v>
      </c>
      <c r="U112" s="79">
        <v>17</v>
      </c>
      <c r="V112" s="79">
        <v>18</v>
      </c>
      <c r="W112" s="59">
        <f t="shared" si="17"/>
        <v>0</v>
      </c>
      <c r="X112" s="59">
        <f>IF(W112="0","0",LOOKUP(W112,{0,33,40,50,60,70,80},{0,1,2,3,"3.5",4,5}))</f>
        <v>0</v>
      </c>
      <c r="Y112" s="79">
        <v>10</v>
      </c>
      <c r="Z112" s="79">
        <v>17</v>
      </c>
      <c r="AA112" s="59">
        <f t="shared" si="18"/>
        <v>0</v>
      </c>
      <c r="AB112" s="59">
        <f>IF(AA112="0","0",LOOKUP(AA112,{0,33,40,50,60,70,80},{0,1,2,3,"3.5",4,5}))</f>
        <v>0</v>
      </c>
      <c r="AC112" s="49" t="s">
        <v>62</v>
      </c>
      <c r="AD112" s="49">
        <f>IF(ISBLANK(AB112)," ",IF(AB112="0","0",LOOKUP(AB112,{0,1,2,3,"3.5",4,5},{0,0,0,1,"1.5",2,3})))</f>
        <v>0</v>
      </c>
      <c r="AE112" s="77">
        <f t="shared" si="19"/>
        <v>0</v>
      </c>
      <c r="AF112" s="49" t="str">
        <f t="shared" si="20"/>
        <v>F</v>
      </c>
      <c r="AG112" s="58" t="str">
        <f t="shared" si="21"/>
        <v>Fail</v>
      </c>
      <c r="AI112" s="33" t="str">
        <f>IF(F112="0","0",LOOKUP(F112,{0,1,2,3,"3.5",4,5},{"F","D","C","B","A-","A","A+"}))</f>
        <v>C</v>
      </c>
      <c r="AJ112" s="33" t="str">
        <f>IF(H112="0","0",LOOKUP(H112,{0,1,2,3,"3.5",4,5},{"F","D","C","B","A-","A","A+"}))</f>
        <v>D</v>
      </c>
      <c r="AK112" s="33" t="str">
        <f>IF(L112="0","0",LOOKUP(L112,{0,1,2,3,"3.5",4,5},{"F","D","C","B","A-","A","A+"}))</f>
        <v>B</v>
      </c>
      <c r="AL112" s="33" t="str">
        <f>IF(P112="0","0",LOOKUP(P112,{0,1,2,3,"3.5",4,5},{"F","D","C","B","A-","A","A+"}))</f>
        <v>D</v>
      </c>
      <c r="AM112" s="33" t="str">
        <f>IF(T112="0","0",LOOKUP(T112,{0,1,2,3,"3.5",4,5},{"F","D","C","B","A-","A","A+"}))</f>
        <v>F</v>
      </c>
      <c r="AN112" s="33" t="str">
        <f>IF(X112="0","0",LOOKUP(X112,{0,1,2,3,"3.5",4,5},{"F","D","C","B","A-","A","A+"}))</f>
        <v>F</v>
      </c>
      <c r="AO112" s="33" t="str">
        <f>IF(AB112="0","0",LOOKUP(AB112,{0,1,2,3,"3.5",4,5},{"F","D","C","B","A-","A","A+"}))</f>
        <v>F</v>
      </c>
      <c r="AP112" s="52">
        <f t="shared" si="12"/>
        <v>157</v>
      </c>
    </row>
    <row r="113" spans="1:42" ht="20.100000000000001" customHeight="1" x14ac:dyDescent="0.25">
      <c r="A113" s="74">
        <v>3111</v>
      </c>
      <c r="B113" s="84" t="s">
        <v>709</v>
      </c>
      <c r="C113" s="79">
        <v>15</v>
      </c>
      <c r="D113" s="79">
        <v>16</v>
      </c>
      <c r="E113" s="59">
        <f t="shared" si="13"/>
        <v>0</v>
      </c>
      <c r="F113" s="59">
        <f>IF(E113="0","0",LOOKUP(E113,{0,33,40,50,60,70,80},{0,1,2,3,"3.5",4,5}))</f>
        <v>0</v>
      </c>
      <c r="G113" s="59">
        <v>33</v>
      </c>
      <c r="H113" s="59">
        <f>IF(G113="0","0",LOOKUP(G113,{0,33,40,50,60,70,80},{0,1,2,3,"3.5",4,5}))</f>
        <v>1</v>
      </c>
      <c r="I113" s="79">
        <v>17</v>
      </c>
      <c r="J113" s="79">
        <v>13</v>
      </c>
      <c r="K113" s="59">
        <f t="shared" si="14"/>
        <v>30</v>
      </c>
      <c r="L113" s="59">
        <f>IF(K113="0","0",LOOKUP(K113,{0,25,30,37,45,52,60},{0,1,2,3,"3.5",4,5}))</f>
        <v>2</v>
      </c>
      <c r="M113" s="79">
        <v>12</v>
      </c>
      <c r="N113" s="79">
        <v>17</v>
      </c>
      <c r="O113" s="59">
        <f t="shared" si="15"/>
        <v>0</v>
      </c>
      <c r="P113" s="59">
        <f>IF(O113="0","0",LOOKUP(O113,{0,33,40,50,60,70,80},{0,1,2,3,"3.5",4,5}))</f>
        <v>0</v>
      </c>
      <c r="Q113" s="79">
        <v>19</v>
      </c>
      <c r="R113" s="79">
        <v>7</v>
      </c>
      <c r="S113" s="59">
        <f t="shared" si="16"/>
        <v>0</v>
      </c>
      <c r="T113" s="59">
        <f>IF(S113="0","0",LOOKUP(S113,{0,33,40,50,60,70,80},{0,1,2,3,"3.5",4,5}))</f>
        <v>0</v>
      </c>
      <c r="U113" s="79">
        <v>24</v>
      </c>
      <c r="V113" s="79">
        <v>19</v>
      </c>
      <c r="W113" s="59">
        <f t="shared" si="17"/>
        <v>43</v>
      </c>
      <c r="X113" s="59">
        <f>IF(W113="0","0",LOOKUP(W113,{0,33,40,50,60,70,80},{0,1,2,3,"3.5",4,5}))</f>
        <v>2</v>
      </c>
      <c r="Y113" s="79">
        <v>7</v>
      </c>
      <c r="Z113" s="79">
        <v>14</v>
      </c>
      <c r="AA113" s="59">
        <f t="shared" si="18"/>
        <v>0</v>
      </c>
      <c r="AB113" s="59">
        <f>IF(AA113="0","0",LOOKUP(AA113,{0,33,40,50,60,70,80},{0,1,2,3,"3.5",4,5}))</f>
        <v>0</v>
      </c>
      <c r="AC113" s="49" t="s">
        <v>62</v>
      </c>
      <c r="AD113" s="49">
        <f>IF(ISBLANK(AB113)," ",IF(AB113="0","0",LOOKUP(AB113,{0,1,2,3,"3.5",4,5},{0,0,0,1,"1.5",2,3})))</f>
        <v>0</v>
      </c>
      <c r="AE113" s="77">
        <f t="shared" si="19"/>
        <v>0</v>
      </c>
      <c r="AF113" s="49" t="str">
        <f t="shared" si="20"/>
        <v>F</v>
      </c>
      <c r="AG113" s="58" t="str">
        <f t="shared" si="21"/>
        <v>Fail</v>
      </c>
      <c r="AI113" s="33" t="str">
        <f>IF(F113="0","0",LOOKUP(F113,{0,1,2,3,"3.5",4,5},{"F","D","C","B","A-","A","A+"}))</f>
        <v>F</v>
      </c>
      <c r="AJ113" s="33" t="str">
        <f>IF(H113="0","0",LOOKUP(H113,{0,1,2,3,"3.5",4,5},{"F","D","C","B","A-","A","A+"}))</f>
        <v>D</v>
      </c>
      <c r="AK113" s="33" t="str">
        <f>IF(L113="0","0",LOOKUP(L113,{0,1,2,3,"3.5",4,5},{"F","D","C","B","A-","A","A+"}))</f>
        <v>C</v>
      </c>
      <c r="AL113" s="33" t="str">
        <f>IF(P113="0","0",LOOKUP(P113,{0,1,2,3,"3.5",4,5},{"F","D","C","B","A-","A","A+"}))</f>
        <v>F</v>
      </c>
      <c r="AM113" s="33" t="str">
        <f>IF(T113="0","0",LOOKUP(T113,{0,1,2,3,"3.5",4,5},{"F","D","C","B","A-","A","A+"}))</f>
        <v>F</v>
      </c>
      <c r="AN113" s="33" t="str">
        <f>IF(X113="0","0",LOOKUP(X113,{0,1,2,3,"3.5",4,5},{"F","D","C","B","A-","A","A+"}))</f>
        <v>C</v>
      </c>
      <c r="AO113" s="33" t="str">
        <f>IF(AB113="0","0",LOOKUP(AB113,{0,1,2,3,"3.5",4,5},{"F","D","C","B","A-","A","A+"}))</f>
        <v>F</v>
      </c>
      <c r="AP113" s="52">
        <f t="shared" si="12"/>
        <v>106</v>
      </c>
    </row>
    <row r="114" spans="1:42" ht="20.100000000000001" customHeight="1" x14ac:dyDescent="0.25">
      <c r="A114" s="74">
        <v>3112</v>
      </c>
      <c r="B114" s="84" t="s">
        <v>710</v>
      </c>
      <c r="C114" s="79">
        <v>0</v>
      </c>
      <c r="D114" s="79">
        <v>0</v>
      </c>
      <c r="E114" s="59">
        <f t="shared" si="13"/>
        <v>0</v>
      </c>
      <c r="F114" s="59">
        <f>IF(E114="0","0",LOOKUP(E114,{0,33,40,50,60,70,80},{0,1,2,3,"3.5",4,5}))</f>
        <v>0</v>
      </c>
      <c r="G114" s="59">
        <v>0</v>
      </c>
      <c r="H114" s="59">
        <f>IF(G114="0","0",LOOKUP(G114,{0,33,40,50,60,70,80},{0,1,2,3,"3.5",4,5}))</f>
        <v>0</v>
      </c>
      <c r="I114" s="79">
        <v>0</v>
      </c>
      <c r="J114" s="79">
        <v>0</v>
      </c>
      <c r="K114" s="59">
        <f t="shared" si="14"/>
        <v>0</v>
      </c>
      <c r="L114" s="59">
        <f>IF(K114="0","0",LOOKUP(K114,{0,25,30,37,45,52,60},{0,1,2,3,"3.5",4,5}))</f>
        <v>0</v>
      </c>
      <c r="M114" s="79">
        <v>0</v>
      </c>
      <c r="N114" s="79">
        <v>0</v>
      </c>
      <c r="O114" s="59">
        <f t="shared" si="15"/>
        <v>0</v>
      </c>
      <c r="P114" s="59">
        <f>IF(O114="0","0",LOOKUP(O114,{0,33,40,50,60,70,80},{0,1,2,3,"3.5",4,5}))</f>
        <v>0</v>
      </c>
      <c r="Q114" s="79">
        <v>0</v>
      </c>
      <c r="R114" s="79">
        <v>0</v>
      </c>
      <c r="S114" s="59">
        <f t="shared" si="16"/>
        <v>0</v>
      </c>
      <c r="T114" s="59">
        <f>IF(S114="0","0",LOOKUP(S114,{0,33,40,50,60,70,80},{0,1,2,3,"3.5",4,5}))</f>
        <v>0</v>
      </c>
      <c r="U114" s="79">
        <v>0</v>
      </c>
      <c r="V114" s="79">
        <v>0</v>
      </c>
      <c r="W114" s="59">
        <f t="shared" si="17"/>
        <v>0</v>
      </c>
      <c r="X114" s="59">
        <f>IF(W114="0","0",LOOKUP(W114,{0,33,40,50,60,70,80},{0,1,2,3,"3.5",4,5}))</f>
        <v>0</v>
      </c>
      <c r="Y114" s="79">
        <v>0</v>
      </c>
      <c r="Z114" s="79">
        <v>0</v>
      </c>
      <c r="AA114" s="59">
        <f t="shared" si="18"/>
        <v>0</v>
      </c>
      <c r="AB114" s="59">
        <f>IF(AA114="0","0",LOOKUP(AA114,{0,33,40,50,60,70,80},{0,1,2,3,"3.5",4,5}))</f>
        <v>0</v>
      </c>
      <c r="AC114" s="49" t="s">
        <v>62</v>
      </c>
      <c r="AD114" s="49">
        <f>IF(ISBLANK(AB114)," ",IF(AB114="0","0",LOOKUP(AB114,{0,1,2,3,"3.5",4,5},{0,0,0,1,"1.5",2,3})))</f>
        <v>0</v>
      </c>
      <c r="AE114" s="77">
        <f t="shared" si="19"/>
        <v>0</v>
      </c>
      <c r="AF114" s="49" t="str">
        <f t="shared" si="20"/>
        <v>F</v>
      </c>
      <c r="AG114" s="58" t="str">
        <f t="shared" si="21"/>
        <v>Fail</v>
      </c>
      <c r="AI114" s="33" t="str">
        <f>IF(F114="0","0",LOOKUP(F114,{0,1,2,3,"3.5",4,5},{"F","D","C","B","A-","A","A+"}))</f>
        <v>F</v>
      </c>
      <c r="AJ114" s="33" t="str">
        <f>IF(H114="0","0",LOOKUP(H114,{0,1,2,3,"3.5",4,5},{"F","D","C","B","A-","A","A+"}))</f>
        <v>F</v>
      </c>
      <c r="AK114" s="33" t="str">
        <f>IF(L114="0","0",LOOKUP(L114,{0,1,2,3,"3.5",4,5},{"F","D","C","B","A-","A","A+"}))</f>
        <v>F</v>
      </c>
      <c r="AL114" s="33" t="str">
        <f>IF(P114="0","0",LOOKUP(P114,{0,1,2,3,"3.5",4,5},{"F","D","C","B","A-","A","A+"}))</f>
        <v>F</v>
      </c>
      <c r="AM114" s="33" t="str">
        <f>IF(T114="0","0",LOOKUP(T114,{0,1,2,3,"3.5",4,5},{"F","D","C","B","A-","A","A+"}))</f>
        <v>F</v>
      </c>
      <c r="AN114" s="33" t="str">
        <f>IF(X114="0","0",LOOKUP(X114,{0,1,2,3,"3.5",4,5},{"F","D","C","B","A-","A","A+"}))</f>
        <v>F</v>
      </c>
      <c r="AO114" s="33" t="str">
        <f>IF(AB114="0","0",LOOKUP(AB114,{0,1,2,3,"3.5",4,5},{"F","D","C","B","A-","A","A+"}))</f>
        <v>F</v>
      </c>
      <c r="AP114" s="52">
        <f t="shared" si="12"/>
        <v>0</v>
      </c>
    </row>
    <row r="115" spans="1:42" ht="20.100000000000001" customHeight="1" x14ac:dyDescent="0.25">
      <c r="A115" s="74">
        <v>3113</v>
      </c>
      <c r="B115" s="84" t="s">
        <v>711</v>
      </c>
      <c r="C115" s="79">
        <v>30</v>
      </c>
      <c r="D115" s="79">
        <v>17</v>
      </c>
      <c r="E115" s="59">
        <f t="shared" si="13"/>
        <v>47</v>
      </c>
      <c r="F115" s="59">
        <f>IF(E115="0","0",LOOKUP(E115,{0,33,40,50,60,70,80},{0,1,2,3,"3.5",4,5}))</f>
        <v>2</v>
      </c>
      <c r="G115" s="59">
        <v>35</v>
      </c>
      <c r="H115" s="59">
        <f>IF(G115="0","0",LOOKUP(G115,{0,33,40,50,60,70,80},{0,1,2,3,"3.5",4,5}))</f>
        <v>1</v>
      </c>
      <c r="I115" s="79">
        <v>27</v>
      </c>
      <c r="J115" s="79">
        <v>17</v>
      </c>
      <c r="K115" s="59">
        <f t="shared" si="14"/>
        <v>44</v>
      </c>
      <c r="L115" s="59">
        <f>IF(K115="0","0",LOOKUP(K115,{0,25,30,37,45,52,60},{0,1,2,3,"3.5",4,5}))</f>
        <v>3</v>
      </c>
      <c r="M115" s="79">
        <v>29</v>
      </c>
      <c r="N115" s="79">
        <v>20</v>
      </c>
      <c r="O115" s="59">
        <f t="shared" si="15"/>
        <v>49</v>
      </c>
      <c r="P115" s="59">
        <f>IF(O115="0","0",LOOKUP(O115,{0,33,40,50,60,70,80},{0,1,2,3,"3.5",4,5}))</f>
        <v>2</v>
      </c>
      <c r="Q115" s="79">
        <v>25</v>
      </c>
      <c r="R115" s="79">
        <v>17</v>
      </c>
      <c r="S115" s="59">
        <f t="shared" si="16"/>
        <v>42</v>
      </c>
      <c r="T115" s="59">
        <f>IF(S115="0","0",LOOKUP(S115,{0,33,40,50,60,70,80},{0,1,2,3,"3.5",4,5}))</f>
        <v>2</v>
      </c>
      <c r="U115" s="79">
        <v>22</v>
      </c>
      <c r="V115" s="79">
        <v>18</v>
      </c>
      <c r="W115" s="59">
        <f t="shared" si="17"/>
        <v>40</v>
      </c>
      <c r="X115" s="59">
        <f>IF(W115="0","0",LOOKUP(W115,{0,33,40,50,60,70,80},{0,1,2,3,"3.5",4,5}))</f>
        <v>2</v>
      </c>
      <c r="Y115" s="79">
        <v>16</v>
      </c>
      <c r="Z115" s="79">
        <v>12</v>
      </c>
      <c r="AA115" s="59">
        <f t="shared" si="18"/>
        <v>0</v>
      </c>
      <c r="AB115" s="59">
        <f>IF(AA115="0","0",LOOKUP(AA115,{0,33,40,50,60,70,80},{0,1,2,3,"3.5",4,5}))</f>
        <v>0</v>
      </c>
      <c r="AC115" s="49" t="s">
        <v>62</v>
      </c>
      <c r="AD115" s="49">
        <f>IF(ISBLANK(AB115)," ",IF(AB115="0","0",LOOKUP(AB115,{0,1,2,3,"3.5",4,5},{0,0,0,1,"1.5",2,3})))</f>
        <v>0</v>
      </c>
      <c r="AE115" s="77">
        <f t="shared" si="19"/>
        <v>2</v>
      </c>
      <c r="AF115" s="49" t="str">
        <f t="shared" si="20"/>
        <v>C</v>
      </c>
      <c r="AG115" s="58" t="str">
        <f t="shared" si="21"/>
        <v>Bellow Average Result</v>
      </c>
      <c r="AI115" s="33" t="str">
        <f>IF(F115="0","0",LOOKUP(F115,{0,1,2,3,"3.5",4,5},{"F","D","C","B","A-","A","A+"}))</f>
        <v>C</v>
      </c>
      <c r="AJ115" s="33" t="str">
        <f>IF(H115="0","0",LOOKUP(H115,{0,1,2,3,"3.5",4,5},{"F","D","C","B","A-","A","A+"}))</f>
        <v>D</v>
      </c>
      <c r="AK115" s="33" t="str">
        <f>IF(L115="0","0",LOOKUP(L115,{0,1,2,3,"3.5",4,5},{"F","D","C","B","A-","A","A+"}))</f>
        <v>B</v>
      </c>
      <c r="AL115" s="33" t="str">
        <f>IF(P115="0","0",LOOKUP(P115,{0,1,2,3,"3.5",4,5},{"F","D","C","B","A-","A","A+"}))</f>
        <v>C</v>
      </c>
      <c r="AM115" s="33" t="str">
        <f>IF(T115="0","0",LOOKUP(T115,{0,1,2,3,"3.5",4,5},{"F","D","C","B","A-","A","A+"}))</f>
        <v>C</v>
      </c>
      <c r="AN115" s="33" t="str">
        <f>IF(X115="0","0",LOOKUP(X115,{0,1,2,3,"3.5",4,5},{"F","D","C","B","A-","A","A+"}))</f>
        <v>C</v>
      </c>
      <c r="AO115" s="33" t="str">
        <f>IF(AB115="0","0",LOOKUP(AB115,{0,1,2,3,"3.5",4,5},{"F","D","C","B","A-","A","A+"}))</f>
        <v>F</v>
      </c>
      <c r="AP115" s="52">
        <f t="shared" si="12"/>
        <v>257</v>
      </c>
    </row>
    <row r="116" spans="1:42" ht="20.100000000000001" customHeight="1" x14ac:dyDescent="0.25">
      <c r="A116" s="74">
        <v>3114</v>
      </c>
      <c r="B116" s="84" t="s">
        <v>712</v>
      </c>
      <c r="C116" s="79">
        <v>24</v>
      </c>
      <c r="D116" s="79">
        <v>15</v>
      </c>
      <c r="E116" s="59">
        <f t="shared" si="13"/>
        <v>39</v>
      </c>
      <c r="F116" s="59">
        <f>IF(E116="0","0",LOOKUP(E116,{0,33,40,50,60,70,80},{0,1,2,3,"3.5",4,5}))</f>
        <v>1</v>
      </c>
      <c r="G116" s="59">
        <v>33</v>
      </c>
      <c r="H116" s="59">
        <f>IF(G116="0","0",LOOKUP(G116,{0,33,40,50,60,70,80},{0,1,2,3,"3.5",4,5}))</f>
        <v>1</v>
      </c>
      <c r="I116" s="79">
        <v>17</v>
      </c>
      <c r="J116" s="79">
        <v>10</v>
      </c>
      <c r="K116" s="59">
        <f t="shared" si="14"/>
        <v>27</v>
      </c>
      <c r="L116" s="59">
        <f>IF(K116="0","0",LOOKUP(K116,{0,25,30,37,45,52,60},{0,1,2,3,"3.5",4,5}))</f>
        <v>1</v>
      </c>
      <c r="M116" s="79">
        <v>8</v>
      </c>
      <c r="N116" s="79">
        <v>16</v>
      </c>
      <c r="O116" s="59">
        <f t="shared" si="15"/>
        <v>0</v>
      </c>
      <c r="P116" s="59">
        <f>IF(O116="0","0",LOOKUP(O116,{0,33,40,50,60,70,80},{0,1,2,3,"3.5",4,5}))</f>
        <v>0</v>
      </c>
      <c r="Q116" s="79">
        <v>17</v>
      </c>
      <c r="R116" s="79">
        <v>7</v>
      </c>
      <c r="S116" s="59">
        <f t="shared" si="16"/>
        <v>0</v>
      </c>
      <c r="T116" s="59">
        <f>IF(S116="0","0",LOOKUP(S116,{0,33,40,50,60,70,80},{0,1,2,3,"3.5",4,5}))</f>
        <v>0</v>
      </c>
      <c r="U116" s="79">
        <v>11</v>
      </c>
      <c r="V116" s="79">
        <v>20</v>
      </c>
      <c r="W116" s="59">
        <f t="shared" si="17"/>
        <v>0</v>
      </c>
      <c r="X116" s="59">
        <f>IF(W116="0","0",LOOKUP(W116,{0,33,40,50,60,70,80},{0,1,2,3,"3.5",4,5}))</f>
        <v>0</v>
      </c>
      <c r="Y116" s="79">
        <v>0</v>
      </c>
      <c r="Z116" s="79">
        <v>0</v>
      </c>
      <c r="AA116" s="59">
        <f t="shared" si="18"/>
        <v>0</v>
      </c>
      <c r="AB116" s="59">
        <f>IF(AA116="0","0",LOOKUP(AA116,{0,33,40,50,60,70,80},{0,1,2,3,"3.5",4,5}))</f>
        <v>0</v>
      </c>
      <c r="AC116" s="49" t="s">
        <v>62</v>
      </c>
      <c r="AD116" s="49">
        <f>IF(ISBLANK(AB116)," ",IF(AB116="0","0",LOOKUP(AB116,{0,1,2,3,"3.5",4,5},{0,0,0,1,"1.5",2,3})))</f>
        <v>0</v>
      </c>
      <c r="AE116" s="77">
        <f t="shared" si="19"/>
        <v>0</v>
      </c>
      <c r="AF116" s="49" t="str">
        <f t="shared" si="20"/>
        <v>F</v>
      </c>
      <c r="AG116" s="58" t="str">
        <f t="shared" si="21"/>
        <v>Fail</v>
      </c>
      <c r="AI116" s="33" t="str">
        <f>IF(F116="0","0",LOOKUP(F116,{0,1,2,3,"3.5",4,5},{"F","D","C","B","A-","A","A+"}))</f>
        <v>D</v>
      </c>
      <c r="AJ116" s="33" t="str">
        <f>IF(H116="0","0",LOOKUP(H116,{0,1,2,3,"3.5",4,5},{"F","D","C","B","A-","A","A+"}))</f>
        <v>D</v>
      </c>
      <c r="AK116" s="33" t="str">
        <f>IF(L116="0","0",LOOKUP(L116,{0,1,2,3,"3.5",4,5},{"F","D","C","B","A-","A","A+"}))</f>
        <v>D</v>
      </c>
      <c r="AL116" s="33" t="str">
        <f>IF(P116="0","0",LOOKUP(P116,{0,1,2,3,"3.5",4,5},{"F","D","C","B","A-","A","A+"}))</f>
        <v>F</v>
      </c>
      <c r="AM116" s="33" t="str">
        <f>IF(T116="0","0",LOOKUP(T116,{0,1,2,3,"3.5",4,5},{"F","D","C","B","A-","A","A+"}))</f>
        <v>F</v>
      </c>
      <c r="AN116" s="33" t="str">
        <f>IF(X116="0","0",LOOKUP(X116,{0,1,2,3,"3.5",4,5},{"F","D","C","B","A-","A","A+"}))</f>
        <v>F</v>
      </c>
      <c r="AO116" s="33" t="str">
        <f>IF(AB116="0","0",LOOKUP(AB116,{0,1,2,3,"3.5",4,5},{"F","D","C","B","A-","A","A+"}))</f>
        <v>F</v>
      </c>
      <c r="AP116" s="52">
        <f t="shared" si="12"/>
        <v>99</v>
      </c>
    </row>
    <row r="117" spans="1:42" ht="20.100000000000001" customHeight="1" x14ac:dyDescent="0.25">
      <c r="A117" s="74">
        <v>3115</v>
      </c>
      <c r="B117" s="84" t="s">
        <v>713</v>
      </c>
      <c r="C117" s="79">
        <v>27</v>
      </c>
      <c r="D117" s="79">
        <v>14</v>
      </c>
      <c r="E117" s="59">
        <f t="shared" si="13"/>
        <v>41</v>
      </c>
      <c r="F117" s="59">
        <f>IF(E117="0","0",LOOKUP(E117,{0,33,40,50,60,70,80},{0,1,2,3,"3.5",4,5}))</f>
        <v>2</v>
      </c>
      <c r="G117" s="59">
        <v>44</v>
      </c>
      <c r="H117" s="59">
        <f>IF(G117="0","0",LOOKUP(G117,{0,33,40,50,60,70,80},{0,1,2,3,"3.5",4,5}))</f>
        <v>2</v>
      </c>
      <c r="I117" s="79">
        <v>20</v>
      </c>
      <c r="J117" s="79">
        <v>11</v>
      </c>
      <c r="K117" s="59">
        <f t="shared" si="14"/>
        <v>31</v>
      </c>
      <c r="L117" s="59">
        <f>IF(K117="0","0",LOOKUP(K117,{0,25,30,37,45,52,60},{0,1,2,3,"3.5",4,5}))</f>
        <v>2</v>
      </c>
      <c r="M117" s="79">
        <v>5</v>
      </c>
      <c r="N117" s="79">
        <v>9</v>
      </c>
      <c r="O117" s="59">
        <f t="shared" si="15"/>
        <v>0</v>
      </c>
      <c r="P117" s="59">
        <f>IF(O117="0","0",LOOKUP(O117,{0,33,40,50,60,70,80},{0,1,2,3,"3.5",4,5}))</f>
        <v>0</v>
      </c>
      <c r="Q117" s="79">
        <v>15</v>
      </c>
      <c r="R117" s="79">
        <v>6</v>
      </c>
      <c r="S117" s="59">
        <f t="shared" si="16"/>
        <v>0</v>
      </c>
      <c r="T117" s="59">
        <f>IF(S117="0","0",LOOKUP(S117,{0,33,40,50,60,70,80},{0,1,2,3,"3.5",4,5}))</f>
        <v>0</v>
      </c>
      <c r="U117" s="79">
        <v>27</v>
      </c>
      <c r="V117" s="79">
        <v>14</v>
      </c>
      <c r="W117" s="59">
        <f t="shared" si="17"/>
        <v>41</v>
      </c>
      <c r="X117" s="59">
        <f>IF(W117="0","0",LOOKUP(W117,{0,33,40,50,60,70,80},{0,1,2,3,"3.5",4,5}))</f>
        <v>2</v>
      </c>
      <c r="Y117" s="79">
        <v>13</v>
      </c>
      <c r="Z117" s="79">
        <v>17</v>
      </c>
      <c r="AA117" s="59">
        <f t="shared" si="18"/>
        <v>0</v>
      </c>
      <c r="AB117" s="59">
        <f>IF(AA117="0","0",LOOKUP(AA117,{0,33,40,50,60,70,80},{0,1,2,3,"3.5",4,5}))</f>
        <v>0</v>
      </c>
      <c r="AC117" s="49" t="s">
        <v>62</v>
      </c>
      <c r="AD117" s="49">
        <f>IF(ISBLANK(AB117)," ",IF(AB117="0","0",LOOKUP(AB117,{0,1,2,3,"3.5",4,5},{0,0,0,1,"1.5",2,3})))</f>
        <v>0</v>
      </c>
      <c r="AE117" s="77">
        <f t="shared" si="19"/>
        <v>0</v>
      </c>
      <c r="AF117" s="49" t="str">
        <f t="shared" si="20"/>
        <v>F</v>
      </c>
      <c r="AG117" s="58" t="str">
        <f t="shared" si="21"/>
        <v>Fail</v>
      </c>
      <c r="AI117" s="33" t="str">
        <f>IF(F117="0","0",LOOKUP(F117,{0,1,2,3,"3.5",4,5},{"F","D","C","B","A-","A","A+"}))</f>
        <v>C</v>
      </c>
      <c r="AJ117" s="33" t="str">
        <f>IF(H117="0","0",LOOKUP(H117,{0,1,2,3,"3.5",4,5},{"F","D","C","B","A-","A","A+"}))</f>
        <v>C</v>
      </c>
      <c r="AK117" s="33" t="str">
        <f>IF(L117="0","0",LOOKUP(L117,{0,1,2,3,"3.5",4,5},{"F","D","C","B","A-","A","A+"}))</f>
        <v>C</v>
      </c>
      <c r="AL117" s="33" t="str">
        <f>IF(P117="0","0",LOOKUP(P117,{0,1,2,3,"3.5",4,5},{"F","D","C","B","A-","A","A+"}))</f>
        <v>F</v>
      </c>
      <c r="AM117" s="33" t="str">
        <f>IF(T117="0","0",LOOKUP(T117,{0,1,2,3,"3.5",4,5},{"F","D","C","B","A-","A","A+"}))</f>
        <v>F</v>
      </c>
      <c r="AN117" s="33" t="str">
        <f>IF(X117="0","0",LOOKUP(X117,{0,1,2,3,"3.5",4,5},{"F","D","C","B","A-","A","A+"}))</f>
        <v>C</v>
      </c>
      <c r="AO117" s="33" t="str">
        <f>IF(AB117="0","0",LOOKUP(AB117,{0,1,2,3,"3.5",4,5},{"F","D","C","B","A-","A","A+"}))</f>
        <v>F</v>
      </c>
      <c r="AP117" s="52">
        <f t="shared" si="12"/>
        <v>157</v>
      </c>
    </row>
    <row r="118" spans="1:42" ht="20.100000000000001" customHeight="1" x14ac:dyDescent="0.25">
      <c r="A118" s="74">
        <v>3116</v>
      </c>
      <c r="B118" s="84" t="s">
        <v>714</v>
      </c>
      <c r="C118" s="79">
        <v>15</v>
      </c>
      <c r="D118" s="79">
        <v>12</v>
      </c>
      <c r="E118" s="59">
        <f t="shared" si="13"/>
        <v>0</v>
      </c>
      <c r="F118" s="59">
        <f>IF(E118="0","0",LOOKUP(E118,{0,33,40,50,60,70,80},{0,1,2,3,"3.5",4,5}))</f>
        <v>0</v>
      </c>
      <c r="G118" s="59">
        <v>0</v>
      </c>
      <c r="H118" s="59">
        <f>IF(G118="0","0",LOOKUP(G118,{0,33,40,50,60,70,80},{0,1,2,3,"3.5",4,5}))</f>
        <v>0</v>
      </c>
      <c r="I118" s="79">
        <v>12</v>
      </c>
      <c r="J118" s="79">
        <v>8</v>
      </c>
      <c r="K118" s="59">
        <f t="shared" si="14"/>
        <v>0</v>
      </c>
      <c r="L118" s="59">
        <f>IF(K118="0","0",LOOKUP(K118,{0,25,30,37,45,52,60},{0,1,2,3,"3.5",4,5}))</f>
        <v>0</v>
      </c>
      <c r="M118" s="79">
        <v>0</v>
      </c>
      <c r="N118" s="79">
        <v>7</v>
      </c>
      <c r="O118" s="59">
        <f t="shared" si="15"/>
        <v>0</v>
      </c>
      <c r="P118" s="59">
        <f>IF(O118="0","0",LOOKUP(O118,{0,33,40,50,60,70,80},{0,1,2,3,"3.5",4,5}))</f>
        <v>0</v>
      </c>
      <c r="Q118" s="79">
        <v>25</v>
      </c>
      <c r="R118" s="79">
        <v>13</v>
      </c>
      <c r="S118" s="59">
        <f t="shared" si="16"/>
        <v>38</v>
      </c>
      <c r="T118" s="59">
        <f>IF(S118="0","0",LOOKUP(S118,{0,33,40,50,60,70,80},{0,1,2,3,"3.5",4,5}))</f>
        <v>1</v>
      </c>
      <c r="U118" s="79">
        <v>25</v>
      </c>
      <c r="V118" s="79">
        <v>13</v>
      </c>
      <c r="W118" s="59">
        <f t="shared" si="17"/>
        <v>38</v>
      </c>
      <c r="X118" s="59">
        <f>IF(W118="0","0",LOOKUP(W118,{0,33,40,50,60,70,80},{0,1,2,3,"3.5",4,5}))</f>
        <v>1</v>
      </c>
      <c r="Y118" s="79">
        <v>15</v>
      </c>
      <c r="Z118" s="79">
        <v>12</v>
      </c>
      <c r="AA118" s="59">
        <f t="shared" si="18"/>
        <v>0</v>
      </c>
      <c r="AB118" s="59">
        <f>IF(AA118="0","0",LOOKUP(AA118,{0,33,40,50,60,70,80},{0,1,2,3,"3.5",4,5}))</f>
        <v>0</v>
      </c>
      <c r="AC118" s="49" t="s">
        <v>62</v>
      </c>
      <c r="AD118" s="49">
        <f>IF(ISBLANK(AB118)," ",IF(AB118="0","0",LOOKUP(AB118,{0,1,2,3,"3.5",4,5},{0,0,0,1,"1.5",2,3})))</f>
        <v>0</v>
      </c>
      <c r="AE118" s="77">
        <f t="shared" si="19"/>
        <v>0</v>
      </c>
      <c r="AF118" s="49" t="str">
        <f t="shared" si="20"/>
        <v>F</v>
      </c>
      <c r="AG118" s="58" t="str">
        <f t="shared" si="21"/>
        <v>Fail</v>
      </c>
      <c r="AI118" s="33" t="str">
        <f>IF(F118="0","0",LOOKUP(F118,{0,1,2,3,"3.5",4,5},{"F","D","C","B","A-","A","A+"}))</f>
        <v>F</v>
      </c>
      <c r="AJ118" s="33" t="str">
        <f>IF(H118="0","0",LOOKUP(H118,{0,1,2,3,"3.5",4,5},{"F","D","C","B","A-","A","A+"}))</f>
        <v>F</v>
      </c>
      <c r="AK118" s="33" t="str">
        <f>IF(L118="0","0",LOOKUP(L118,{0,1,2,3,"3.5",4,5},{"F","D","C","B","A-","A","A+"}))</f>
        <v>F</v>
      </c>
      <c r="AL118" s="33" t="str">
        <f>IF(P118="0","0",LOOKUP(P118,{0,1,2,3,"3.5",4,5},{"F","D","C","B","A-","A","A+"}))</f>
        <v>F</v>
      </c>
      <c r="AM118" s="33" t="str">
        <f>IF(T118="0","0",LOOKUP(T118,{0,1,2,3,"3.5",4,5},{"F","D","C","B","A-","A","A+"}))</f>
        <v>D</v>
      </c>
      <c r="AN118" s="33" t="str">
        <f>IF(X118="0","0",LOOKUP(X118,{0,1,2,3,"3.5",4,5},{"F","D","C","B","A-","A","A+"}))</f>
        <v>D</v>
      </c>
      <c r="AO118" s="33" t="str">
        <f>IF(AB118="0","0",LOOKUP(AB118,{0,1,2,3,"3.5",4,5},{"F","D","C","B","A-","A","A+"}))</f>
        <v>F</v>
      </c>
      <c r="AP118" s="52">
        <f t="shared" si="12"/>
        <v>76</v>
      </c>
    </row>
    <row r="119" spans="1:42" ht="20.100000000000001" customHeight="1" x14ac:dyDescent="0.25">
      <c r="A119" s="74">
        <v>3117</v>
      </c>
      <c r="B119" s="84" t="s">
        <v>715</v>
      </c>
      <c r="C119" s="79">
        <v>27</v>
      </c>
      <c r="D119" s="79">
        <v>18</v>
      </c>
      <c r="E119" s="59">
        <f t="shared" si="13"/>
        <v>45</v>
      </c>
      <c r="F119" s="59">
        <f>IF(E119="0","0",LOOKUP(E119,{0,33,40,50,60,70,80},{0,1,2,3,"3.5",4,5}))</f>
        <v>2</v>
      </c>
      <c r="G119" s="59">
        <v>0</v>
      </c>
      <c r="H119" s="59">
        <f>IF(G119="0","0",LOOKUP(G119,{0,33,40,50,60,70,80},{0,1,2,3,"3.5",4,5}))</f>
        <v>0</v>
      </c>
      <c r="I119" s="79">
        <v>18</v>
      </c>
      <c r="J119" s="79">
        <v>9</v>
      </c>
      <c r="K119" s="59">
        <f t="shared" si="14"/>
        <v>27</v>
      </c>
      <c r="L119" s="59">
        <f>IF(K119="0","0",LOOKUP(K119,{0,25,30,37,45,52,60},{0,1,2,3,"3.5",4,5}))</f>
        <v>1</v>
      </c>
      <c r="M119" s="79">
        <v>16</v>
      </c>
      <c r="N119" s="79">
        <v>13</v>
      </c>
      <c r="O119" s="59">
        <f t="shared" si="15"/>
        <v>0</v>
      </c>
      <c r="P119" s="59">
        <f>IF(O119="0","0",LOOKUP(O119,{0,33,40,50,60,70,80},{0,1,2,3,"3.5",4,5}))</f>
        <v>0</v>
      </c>
      <c r="Q119" s="79">
        <v>0</v>
      </c>
      <c r="R119" s="79">
        <v>0</v>
      </c>
      <c r="S119" s="59">
        <f t="shared" si="16"/>
        <v>0</v>
      </c>
      <c r="T119" s="59">
        <f>IF(S119="0","0",LOOKUP(S119,{0,33,40,50,60,70,80},{0,1,2,3,"3.5",4,5}))</f>
        <v>0</v>
      </c>
      <c r="U119" s="79">
        <v>17</v>
      </c>
      <c r="V119" s="79">
        <v>14</v>
      </c>
      <c r="W119" s="59">
        <f t="shared" si="17"/>
        <v>0</v>
      </c>
      <c r="X119" s="59">
        <f>IF(W119="0","0",LOOKUP(W119,{0,33,40,50,60,70,80},{0,1,2,3,"3.5",4,5}))</f>
        <v>0</v>
      </c>
      <c r="Y119" s="79">
        <v>20</v>
      </c>
      <c r="Z119" s="79">
        <v>14</v>
      </c>
      <c r="AA119" s="59">
        <f t="shared" si="18"/>
        <v>34</v>
      </c>
      <c r="AB119" s="59">
        <f>IF(AA119="0","0",LOOKUP(AA119,{0,33,40,50,60,70,80},{0,1,2,3,"3.5",4,5}))</f>
        <v>1</v>
      </c>
      <c r="AC119" s="49" t="s">
        <v>62</v>
      </c>
      <c r="AD119" s="49">
        <f>IF(ISBLANK(AB119)," ",IF(AB119="0","0",LOOKUP(AB119,{0,1,2,3,"3.5",4,5},{0,0,0,1,"1.5",2,3})))</f>
        <v>0</v>
      </c>
      <c r="AE119" s="77">
        <f t="shared" si="19"/>
        <v>0</v>
      </c>
      <c r="AF119" s="49" t="str">
        <f t="shared" si="20"/>
        <v>F</v>
      </c>
      <c r="AG119" s="58" t="str">
        <f t="shared" si="21"/>
        <v>Fail</v>
      </c>
      <c r="AI119" s="33" t="str">
        <f>IF(F119="0","0",LOOKUP(F119,{0,1,2,3,"3.5",4,5},{"F","D","C","B","A-","A","A+"}))</f>
        <v>C</v>
      </c>
      <c r="AJ119" s="33" t="str">
        <f>IF(H119="0","0",LOOKUP(H119,{0,1,2,3,"3.5",4,5},{"F","D","C","B","A-","A","A+"}))</f>
        <v>F</v>
      </c>
      <c r="AK119" s="33" t="str">
        <f>IF(L119="0","0",LOOKUP(L119,{0,1,2,3,"3.5",4,5},{"F","D","C","B","A-","A","A+"}))</f>
        <v>D</v>
      </c>
      <c r="AL119" s="33" t="str">
        <f>IF(P119="0","0",LOOKUP(P119,{0,1,2,3,"3.5",4,5},{"F","D","C","B","A-","A","A+"}))</f>
        <v>F</v>
      </c>
      <c r="AM119" s="33" t="str">
        <f>IF(T119="0","0",LOOKUP(T119,{0,1,2,3,"3.5",4,5},{"F","D","C","B","A-","A","A+"}))</f>
        <v>F</v>
      </c>
      <c r="AN119" s="33" t="str">
        <f>IF(X119="0","0",LOOKUP(X119,{0,1,2,3,"3.5",4,5},{"F","D","C","B","A-","A","A+"}))</f>
        <v>F</v>
      </c>
      <c r="AO119" s="33" t="str">
        <f>IF(AB119="0","0",LOOKUP(AB119,{0,1,2,3,"3.5",4,5},{"F","D","C","B","A-","A","A+"}))</f>
        <v>D</v>
      </c>
      <c r="AP119" s="52">
        <f t="shared" si="12"/>
        <v>106</v>
      </c>
    </row>
    <row r="120" spans="1:42" ht="20.100000000000001" customHeight="1" x14ac:dyDescent="0.25">
      <c r="A120" s="74">
        <v>3118</v>
      </c>
      <c r="B120" s="84" t="s">
        <v>716</v>
      </c>
      <c r="C120" s="79">
        <v>23</v>
      </c>
      <c r="D120" s="79">
        <v>19</v>
      </c>
      <c r="E120" s="59">
        <f t="shared" si="13"/>
        <v>42</v>
      </c>
      <c r="F120" s="59">
        <f>IF(E120="0","0",LOOKUP(E120,{0,33,40,50,60,70,80},{0,1,2,3,"3.5",4,5}))</f>
        <v>2</v>
      </c>
      <c r="G120" s="59">
        <v>34</v>
      </c>
      <c r="H120" s="59">
        <f>IF(G120="0","0",LOOKUP(G120,{0,33,40,50,60,70,80},{0,1,2,3,"3.5",4,5}))</f>
        <v>1</v>
      </c>
      <c r="I120" s="79">
        <v>28</v>
      </c>
      <c r="J120" s="79">
        <v>15</v>
      </c>
      <c r="K120" s="59">
        <f t="shared" si="14"/>
        <v>43</v>
      </c>
      <c r="L120" s="59">
        <f>IF(K120="0","0",LOOKUP(K120,{0,25,30,37,45,52,60},{0,1,2,3,"3.5",4,5}))</f>
        <v>3</v>
      </c>
      <c r="M120" s="79"/>
      <c r="N120" s="79"/>
      <c r="O120" s="59">
        <f t="shared" si="15"/>
        <v>0</v>
      </c>
      <c r="P120" s="59">
        <f>IF(O120="0","0",LOOKUP(O120,{0,33,40,50,60,70,80},{0,1,2,3,"3.5",4,5}))</f>
        <v>0</v>
      </c>
      <c r="Q120" s="79">
        <v>25</v>
      </c>
      <c r="R120" s="79">
        <v>17</v>
      </c>
      <c r="S120" s="59">
        <f t="shared" si="16"/>
        <v>42</v>
      </c>
      <c r="T120" s="59">
        <f>IF(S120="0","0",LOOKUP(S120,{0,33,40,50,60,70,80},{0,1,2,3,"3.5",4,5}))</f>
        <v>2</v>
      </c>
      <c r="U120" s="79"/>
      <c r="V120" s="79"/>
      <c r="W120" s="59">
        <f t="shared" si="17"/>
        <v>0</v>
      </c>
      <c r="X120" s="59">
        <f>IF(W120="0","0",LOOKUP(W120,{0,33,40,50,60,70,80},{0,1,2,3,"3.5",4,5}))</f>
        <v>0</v>
      </c>
      <c r="Y120" s="79">
        <v>16</v>
      </c>
      <c r="Z120" s="79">
        <v>22</v>
      </c>
      <c r="AA120" s="59">
        <f t="shared" si="18"/>
        <v>0</v>
      </c>
      <c r="AB120" s="59">
        <f>IF(AA120="0","0",LOOKUP(AA120,{0,33,40,50,60,70,80},{0,1,2,3,"3.5",4,5}))</f>
        <v>0</v>
      </c>
      <c r="AC120" s="49"/>
      <c r="AD120" s="49">
        <f>IF(ISBLANK(AB120)," ",IF(AB120="0","0",LOOKUP(AB120,{0,1,2,3,"3.5",4,5},{0,0,0,1,"1.5",2,3})))</f>
        <v>0</v>
      </c>
      <c r="AE120" s="77">
        <f t="shared" si="19"/>
        <v>0</v>
      </c>
      <c r="AF120" s="49" t="str">
        <f t="shared" si="20"/>
        <v>F</v>
      </c>
      <c r="AG120" s="58" t="str">
        <f t="shared" si="21"/>
        <v>Fail</v>
      </c>
      <c r="AI120" s="33"/>
      <c r="AJ120" s="33"/>
      <c r="AK120" s="33"/>
      <c r="AL120" s="33"/>
      <c r="AM120" s="33"/>
      <c r="AN120" s="33"/>
      <c r="AO120" s="33"/>
      <c r="AP120" s="52">
        <f t="shared" si="12"/>
        <v>161</v>
      </c>
    </row>
    <row r="121" spans="1:42" ht="20.100000000000001" customHeight="1" x14ac:dyDescent="0.25">
      <c r="A121" s="74">
        <v>3119</v>
      </c>
      <c r="B121" s="84" t="s">
        <v>717</v>
      </c>
      <c r="C121" s="79">
        <v>0</v>
      </c>
      <c r="D121" s="79">
        <v>0</v>
      </c>
      <c r="E121" s="59">
        <f t="shared" si="13"/>
        <v>0</v>
      </c>
      <c r="F121" s="59">
        <f>IF(E121="0","0",LOOKUP(E121,{0,33,40,50,60,70,80},{0,1,2,3,"3.5",4,5}))</f>
        <v>0</v>
      </c>
      <c r="G121" s="59">
        <v>0</v>
      </c>
      <c r="H121" s="59">
        <f>IF(G121="0","0",LOOKUP(G121,{0,33,40,50,60,70,80},{0,1,2,3,"3.5",4,5}))</f>
        <v>0</v>
      </c>
      <c r="I121" s="79">
        <v>0</v>
      </c>
      <c r="J121" s="79">
        <v>0</v>
      </c>
      <c r="K121" s="59">
        <f t="shared" si="14"/>
        <v>0</v>
      </c>
      <c r="L121" s="59">
        <f>IF(K121="0","0",LOOKUP(K121,{0,25,30,37,45,52,60},{0,1,2,3,"3.5",4,5}))</f>
        <v>0</v>
      </c>
      <c r="M121" s="79">
        <v>0</v>
      </c>
      <c r="N121" s="79">
        <v>0</v>
      </c>
      <c r="O121" s="59">
        <f t="shared" si="15"/>
        <v>0</v>
      </c>
      <c r="P121" s="59">
        <f>IF(O121="0","0",LOOKUP(O121,{0,33,40,50,60,70,80},{0,1,2,3,"3.5",4,5}))</f>
        <v>0</v>
      </c>
      <c r="Q121" s="79">
        <v>0</v>
      </c>
      <c r="R121" s="79">
        <v>0</v>
      </c>
      <c r="S121" s="59">
        <f t="shared" si="16"/>
        <v>0</v>
      </c>
      <c r="T121" s="59">
        <f>IF(S121="0","0",LOOKUP(S121,{0,33,40,50,60,70,80},{0,1,2,3,"3.5",4,5}))</f>
        <v>0</v>
      </c>
      <c r="U121" s="79">
        <v>0</v>
      </c>
      <c r="V121" s="79">
        <v>0</v>
      </c>
      <c r="W121" s="59">
        <f t="shared" si="17"/>
        <v>0</v>
      </c>
      <c r="X121" s="59">
        <f>IF(W121="0","0",LOOKUP(W121,{0,33,40,50,60,70,80},{0,1,2,3,"3.5",4,5}))</f>
        <v>0</v>
      </c>
      <c r="Y121" s="79">
        <v>0</v>
      </c>
      <c r="Z121" s="79">
        <v>0</v>
      </c>
      <c r="AA121" s="59">
        <f t="shared" si="18"/>
        <v>0</v>
      </c>
      <c r="AB121" s="59">
        <f>IF(AA121="0","0",LOOKUP(AA121,{0,33,40,50,60,70,80},{0,1,2,3,"3.5",4,5}))</f>
        <v>0</v>
      </c>
      <c r="AC121" s="49" t="s">
        <v>62</v>
      </c>
      <c r="AD121" s="49">
        <f>IF(ISBLANK(AB121)," ",IF(AB121="0","0",LOOKUP(AB121,{0,1,2,3,"3.5",4,5},{0,0,0,1,"1.5",2,3})))</f>
        <v>0</v>
      </c>
      <c r="AE121" s="77">
        <f t="shared" si="19"/>
        <v>0</v>
      </c>
      <c r="AF121" s="49" t="str">
        <f t="shared" si="20"/>
        <v>F</v>
      </c>
      <c r="AG121" s="58" t="str">
        <f t="shared" si="21"/>
        <v>Fail</v>
      </c>
      <c r="AI121" s="33" t="str">
        <f>IF(F121="0","0",LOOKUP(F121,{0,1,2,3,"3.5",4,5},{"F","D","C","B","A-","A","A+"}))</f>
        <v>F</v>
      </c>
      <c r="AJ121" s="33" t="str">
        <f>IF(H121="0","0",LOOKUP(H121,{0,1,2,3,"3.5",4,5},{"F","D","C","B","A-","A","A+"}))</f>
        <v>F</v>
      </c>
      <c r="AK121" s="33" t="str">
        <f>IF(L121="0","0",LOOKUP(L121,{0,1,2,3,"3.5",4,5},{"F","D","C","B","A-","A","A+"}))</f>
        <v>F</v>
      </c>
      <c r="AL121" s="33" t="str">
        <f>IF(P121="0","0",LOOKUP(P121,{0,1,2,3,"3.5",4,5},{"F","D","C","B","A-","A","A+"}))</f>
        <v>F</v>
      </c>
      <c r="AM121" s="33" t="str">
        <f>IF(T121="0","0",LOOKUP(T121,{0,1,2,3,"3.5",4,5},{"F","D","C","B","A-","A","A+"}))</f>
        <v>F</v>
      </c>
      <c r="AN121" s="33" t="str">
        <f>IF(X121="0","0",LOOKUP(X121,{0,1,2,3,"3.5",4,5},{"F","D","C","B","A-","A","A+"}))</f>
        <v>F</v>
      </c>
      <c r="AO121" s="33" t="str">
        <f>IF(AB121="0","0",LOOKUP(AB121,{0,1,2,3,"3.5",4,5},{"F","D","C","B","A-","A","A+"}))</f>
        <v>F</v>
      </c>
      <c r="AP121" s="52">
        <f t="shared" si="12"/>
        <v>0</v>
      </c>
    </row>
    <row r="122" spans="1:42" ht="20.100000000000001" customHeight="1" x14ac:dyDescent="0.25">
      <c r="A122" s="74">
        <v>3120</v>
      </c>
      <c r="B122" s="84" t="s">
        <v>718</v>
      </c>
      <c r="C122" s="79">
        <v>21</v>
      </c>
      <c r="D122" s="79">
        <v>21</v>
      </c>
      <c r="E122" s="59">
        <f t="shared" si="13"/>
        <v>42</v>
      </c>
      <c r="F122" s="59">
        <f>IF(E122="0","0",LOOKUP(E122,{0,33,40,50,60,70,80},{0,1,2,3,"3.5",4,5}))</f>
        <v>2</v>
      </c>
      <c r="G122" s="59">
        <v>33</v>
      </c>
      <c r="H122" s="59">
        <f>IF(G122="0","0",LOOKUP(G122,{0,33,40,50,60,70,80},{0,1,2,3,"3.5",4,5}))</f>
        <v>1</v>
      </c>
      <c r="I122" s="79">
        <v>25</v>
      </c>
      <c r="J122" s="79">
        <v>19</v>
      </c>
      <c r="K122" s="59">
        <f t="shared" si="14"/>
        <v>44</v>
      </c>
      <c r="L122" s="59">
        <f>IF(K122="0","0",LOOKUP(K122,{0,25,30,37,45,52,60},{0,1,2,3,"3.5",4,5}))</f>
        <v>3</v>
      </c>
      <c r="M122" s="79">
        <v>33</v>
      </c>
      <c r="N122" s="79">
        <v>19</v>
      </c>
      <c r="O122" s="59">
        <f t="shared" si="15"/>
        <v>52</v>
      </c>
      <c r="P122" s="59">
        <f>IF(O122="0","0",LOOKUP(O122,{0,33,40,50,60,70,80},{0,1,2,3,"3.5",4,5}))</f>
        <v>3</v>
      </c>
      <c r="Q122" s="79">
        <v>28</v>
      </c>
      <c r="R122" s="79">
        <v>23</v>
      </c>
      <c r="S122" s="59">
        <f t="shared" si="16"/>
        <v>51</v>
      </c>
      <c r="T122" s="59">
        <f>IF(S122="0","0",LOOKUP(S122,{0,33,40,50,60,70,80},{0,1,2,3,"3.5",4,5}))</f>
        <v>3</v>
      </c>
      <c r="U122" s="79">
        <v>31</v>
      </c>
      <c r="V122" s="79">
        <v>20</v>
      </c>
      <c r="W122" s="59">
        <f t="shared" si="17"/>
        <v>51</v>
      </c>
      <c r="X122" s="59">
        <f>IF(W122="0","0",LOOKUP(W122,{0,33,40,50,60,70,80},{0,1,2,3,"3.5",4,5}))</f>
        <v>3</v>
      </c>
      <c r="Y122" s="79">
        <v>20</v>
      </c>
      <c r="Z122" s="79">
        <v>12</v>
      </c>
      <c r="AA122" s="59">
        <f t="shared" si="18"/>
        <v>32</v>
      </c>
      <c r="AB122" s="59">
        <f>IF(AA122="0","0",LOOKUP(AA122,{0,33,40,50,60,70,80},{0,1,2,3,"3.5",4,5}))</f>
        <v>0</v>
      </c>
      <c r="AC122" s="49" t="s">
        <v>62</v>
      </c>
      <c r="AD122" s="49">
        <f>IF(ISBLANK(AB122)," ",IF(AB122="0","0",LOOKUP(AB122,{0,1,2,3,"3.5",4,5},{0,0,0,1,"1.5",2,3})))</f>
        <v>0</v>
      </c>
      <c r="AE122" s="77">
        <f t="shared" si="19"/>
        <v>2.5</v>
      </c>
      <c r="AF122" s="49" t="str">
        <f t="shared" si="20"/>
        <v>C</v>
      </c>
      <c r="AG122" s="58" t="str">
        <f t="shared" si="21"/>
        <v>Bellow Average Result</v>
      </c>
      <c r="AI122" s="33" t="str">
        <f>IF(F122="0","0",LOOKUP(F122,{0,1,2,3,"3.5",4,5},{"F","D","C","B","A-","A","A+"}))</f>
        <v>C</v>
      </c>
      <c r="AJ122" s="33" t="str">
        <f>IF(H122="0","0",LOOKUP(H122,{0,1,2,3,"3.5",4,5},{"F","D","C","B","A-","A","A+"}))</f>
        <v>D</v>
      </c>
      <c r="AK122" s="33" t="str">
        <f>IF(L122="0","0",LOOKUP(L122,{0,1,2,3,"3.5",4,5},{"F","D","C","B","A-","A","A+"}))</f>
        <v>B</v>
      </c>
      <c r="AL122" s="33" t="str">
        <f>IF(P122="0","0",LOOKUP(P122,{0,1,2,3,"3.5",4,5},{"F","D","C","B","A-","A","A+"}))</f>
        <v>B</v>
      </c>
      <c r="AM122" s="33" t="str">
        <f>IF(T122="0","0",LOOKUP(T122,{0,1,2,3,"3.5",4,5},{"F","D","C","B","A-","A","A+"}))</f>
        <v>B</v>
      </c>
      <c r="AN122" s="33" t="str">
        <f>IF(X122="0","0",LOOKUP(X122,{0,1,2,3,"3.5",4,5},{"F","D","C","B","A-","A","A+"}))</f>
        <v>B</v>
      </c>
      <c r="AO122" s="33" t="str">
        <f>IF(AB122="0","0",LOOKUP(AB122,{0,1,2,3,"3.5",4,5},{"F","D","C","B","A-","A","A+"}))</f>
        <v>F</v>
      </c>
      <c r="AP122" s="52">
        <f t="shared" si="12"/>
        <v>305</v>
      </c>
    </row>
    <row r="123" spans="1:42" ht="20.100000000000001" customHeight="1" x14ac:dyDescent="0.25">
      <c r="A123" s="74">
        <v>3121</v>
      </c>
      <c r="B123" s="84" t="s">
        <v>719</v>
      </c>
      <c r="C123" s="79">
        <v>23</v>
      </c>
      <c r="D123" s="79">
        <v>21</v>
      </c>
      <c r="E123" s="59">
        <f t="shared" si="13"/>
        <v>44</v>
      </c>
      <c r="F123" s="59">
        <f>IF(E123="0","0",LOOKUP(E123,{0,33,40,50,60,70,80},{0,1,2,3,"3.5",4,5}))</f>
        <v>2</v>
      </c>
      <c r="G123" s="59">
        <v>0</v>
      </c>
      <c r="H123" s="59">
        <f>IF(G123="0","0",LOOKUP(G123,{0,33,40,50,60,70,80},{0,1,2,3,"3.5",4,5}))</f>
        <v>0</v>
      </c>
      <c r="I123" s="79">
        <v>17</v>
      </c>
      <c r="J123" s="79">
        <v>14</v>
      </c>
      <c r="K123" s="59">
        <f t="shared" si="14"/>
        <v>31</v>
      </c>
      <c r="L123" s="59">
        <f>IF(K123="0","0",LOOKUP(K123,{0,25,30,37,45,52,60},{0,1,2,3,"3.5",4,5}))</f>
        <v>2</v>
      </c>
      <c r="M123" s="79">
        <v>18</v>
      </c>
      <c r="N123" s="79">
        <v>14</v>
      </c>
      <c r="O123" s="59">
        <f t="shared" si="15"/>
        <v>0</v>
      </c>
      <c r="P123" s="59">
        <f>IF(O123="0","0",LOOKUP(O123,{0,33,40,50,60,70,80},{0,1,2,3,"3.5",4,5}))</f>
        <v>0</v>
      </c>
      <c r="Q123" s="79">
        <v>16</v>
      </c>
      <c r="R123" s="79">
        <v>15</v>
      </c>
      <c r="S123" s="59">
        <f t="shared" si="16"/>
        <v>0</v>
      </c>
      <c r="T123" s="59">
        <f>IF(S123="0","0",LOOKUP(S123,{0,33,40,50,60,70,80},{0,1,2,3,"3.5",4,5}))</f>
        <v>0</v>
      </c>
      <c r="U123" s="79">
        <v>17</v>
      </c>
      <c r="V123" s="79">
        <v>21</v>
      </c>
      <c r="W123" s="59">
        <f t="shared" si="17"/>
        <v>0</v>
      </c>
      <c r="X123" s="59">
        <f>IF(W123="0","0",LOOKUP(W123,{0,33,40,50,60,70,80},{0,1,2,3,"3.5",4,5}))</f>
        <v>0</v>
      </c>
      <c r="Y123" s="79">
        <v>9</v>
      </c>
      <c r="Z123" s="79">
        <v>16</v>
      </c>
      <c r="AA123" s="59">
        <f t="shared" si="18"/>
        <v>0</v>
      </c>
      <c r="AB123" s="59">
        <f>IF(AA123="0","0",LOOKUP(AA123,{0,33,40,50,60,70,80},{0,1,2,3,"3.5",4,5}))</f>
        <v>0</v>
      </c>
      <c r="AC123" s="49" t="s">
        <v>62</v>
      </c>
      <c r="AD123" s="49">
        <f>IF(ISBLANK(AB123)," ",IF(AB123="0","0",LOOKUP(AB123,{0,1,2,3,"3.5",4,5},{0,0,0,1,"1.5",2,3})))</f>
        <v>0</v>
      </c>
      <c r="AE123" s="77">
        <f t="shared" si="19"/>
        <v>0</v>
      </c>
      <c r="AF123" s="49" t="str">
        <f t="shared" si="20"/>
        <v>F</v>
      </c>
      <c r="AG123" s="58" t="str">
        <f t="shared" si="21"/>
        <v>Fail</v>
      </c>
      <c r="AI123" s="33" t="str">
        <f>IF(F123="0","0",LOOKUP(F123,{0,1,2,3,"3.5",4,5},{"F","D","C","B","A-","A","A+"}))</f>
        <v>C</v>
      </c>
      <c r="AJ123" s="33" t="str">
        <f>IF(H123="0","0",LOOKUP(H123,{0,1,2,3,"3.5",4,5},{"F","D","C","B","A-","A","A+"}))</f>
        <v>F</v>
      </c>
      <c r="AK123" s="33" t="str">
        <f>IF(L123="0","0",LOOKUP(L123,{0,1,2,3,"3.5",4,5},{"F","D","C","B","A-","A","A+"}))</f>
        <v>C</v>
      </c>
      <c r="AL123" s="33" t="str">
        <f>IF(P123="0","0",LOOKUP(P123,{0,1,2,3,"3.5",4,5},{"F","D","C","B","A-","A","A+"}))</f>
        <v>F</v>
      </c>
      <c r="AM123" s="33" t="str">
        <f>IF(T123="0","0",LOOKUP(T123,{0,1,2,3,"3.5",4,5},{"F","D","C","B","A-","A","A+"}))</f>
        <v>F</v>
      </c>
      <c r="AN123" s="33" t="str">
        <f>IF(X123="0","0",LOOKUP(X123,{0,1,2,3,"3.5",4,5},{"F","D","C","B","A-","A","A+"}))</f>
        <v>F</v>
      </c>
      <c r="AO123" s="33" t="str">
        <f>IF(AB123="0","0",LOOKUP(AB123,{0,1,2,3,"3.5",4,5},{"F","D","C","B","A-","A","A+"}))</f>
        <v>F</v>
      </c>
      <c r="AP123" s="52">
        <f t="shared" si="12"/>
        <v>75</v>
      </c>
    </row>
    <row r="124" spans="1:42" ht="20.100000000000001" customHeight="1" x14ac:dyDescent="0.25">
      <c r="A124" s="74">
        <v>3122</v>
      </c>
      <c r="B124" s="84" t="s">
        <v>720</v>
      </c>
      <c r="C124" s="79">
        <v>0</v>
      </c>
      <c r="D124" s="79">
        <v>0</v>
      </c>
      <c r="E124" s="59">
        <f t="shared" si="13"/>
        <v>0</v>
      </c>
      <c r="F124" s="59">
        <f>IF(E124="0","0",LOOKUP(E124,{0,33,40,50,60,70,80},{0,1,2,3,"3.5",4,5}))</f>
        <v>0</v>
      </c>
      <c r="G124" s="59">
        <v>0</v>
      </c>
      <c r="H124" s="59">
        <f>IF(G124="0","0",LOOKUP(G124,{0,33,40,50,60,70,80},{0,1,2,3,"3.5",4,5}))</f>
        <v>0</v>
      </c>
      <c r="I124" s="79">
        <v>0</v>
      </c>
      <c r="J124" s="79">
        <v>0</v>
      </c>
      <c r="K124" s="59">
        <f t="shared" si="14"/>
        <v>0</v>
      </c>
      <c r="L124" s="59">
        <f>IF(K124="0","0",LOOKUP(K124,{0,25,30,37,45,52,60},{0,1,2,3,"3.5",4,5}))</f>
        <v>0</v>
      </c>
      <c r="M124" s="79">
        <v>0</v>
      </c>
      <c r="N124" s="79">
        <v>0</v>
      </c>
      <c r="O124" s="59">
        <f t="shared" si="15"/>
        <v>0</v>
      </c>
      <c r="P124" s="59">
        <f>IF(O124="0","0",LOOKUP(O124,{0,33,40,50,60,70,80},{0,1,2,3,"3.5",4,5}))</f>
        <v>0</v>
      </c>
      <c r="Q124" s="79">
        <v>0</v>
      </c>
      <c r="R124" s="79">
        <v>0</v>
      </c>
      <c r="S124" s="59">
        <f t="shared" si="16"/>
        <v>0</v>
      </c>
      <c r="T124" s="59">
        <f>IF(S124="0","0",LOOKUP(S124,{0,33,40,50,60,70,80},{0,1,2,3,"3.5",4,5}))</f>
        <v>0</v>
      </c>
      <c r="U124" s="79">
        <v>0</v>
      </c>
      <c r="V124" s="79">
        <v>0</v>
      </c>
      <c r="W124" s="59">
        <f t="shared" si="17"/>
        <v>0</v>
      </c>
      <c r="X124" s="59">
        <f>IF(W124="0","0",LOOKUP(W124,{0,33,40,50,60,70,80},{0,1,2,3,"3.5",4,5}))</f>
        <v>0</v>
      </c>
      <c r="Y124" s="79">
        <v>0</v>
      </c>
      <c r="Z124" s="79">
        <v>0</v>
      </c>
      <c r="AA124" s="59">
        <f t="shared" si="18"/>
        <v>0</v>
      </c>
      <c r="AB124" s="59">
        <f>IF(AA124="0","0",LOOKUP(AA124,{0,33,40,50,60,70,80},{0,1,2,3,"3.5",4,5}))</f>
        <v>0</v>
      </c>
      <c r="AC124" s="49" t="s">
        <v>62</v>
      </c>
      <c r="AD124" s="49">
        <f>IF(ISBLANK(AB124)," ",IF(AB124="0","0",LOOKUP(AB124,{0,1,2,3,"3.5",4,5},{0,0,0,1,"1.5",2,3})))</f>
        <v>0</v>
      </c>
      <c r="AE124" s="77">
        <f t="shared" si="19"/>
        <v>0</v>
      </c>
      <c r="AF124" s="49" t="str">
        <f t="shared" si="20"/>
        <v>F</v>
      </c>
      <c r="AG124" s="58" t="str">
        <f t="shared" si="21"/>
        <v>Fail</v>
      </c>
      <c r="AI124" s="33" t="str">
        <f>IF(F124="0","0",LOOKUP(F124,{0,1,2,3,"3.5",4,5},{"F","D","C","B","A-","A","A+"}))</f>
        <v>F</v>
      </c>
      <c r="AJ124" s="33" t="str">
        <f>IF(H124="0","0",LOOKUP(H124,{0,1,2,3,"3.5",4,5},{"F","D","C","B","A-","A","A+"}))</f>
        <v>F</v>
      </c>
      <c r="AK124" s="33" t="str">
        <f>IF(L124="0","0",LOOKUP(L124,{0,1,2,3,"3.5",4,5},{"F","D","C","B","A-","A","A+"}))</f>
        <v>F</v>
      </c>
      <c r="AL124" s="33" t="str">
        <f>IF(P124="0","0",LOOKUP(P124,{0,1,2,3,"3.5",4,5},{"F","D","C","B","A-","A","A+"}))</f>
        <v>F</v>
      </c>
      <c r="AM124" s="33" t="str">
        <f>IF(T124="0","0",LOOKUP(T124,{0,1,2,3,"3.5",4,5},{"F","D","C","B","A-","A","A+"}))</f>
        <v>F</v>
      </c>
      <c r="AN124" s="33" t="str">
        <f>IF(X124="0","0",LOOKUP(X124,{0,1,2,3,"3.5",4,5},{"F","D","C","B","A-","A","A+"}))</f>
        <v>F</v>
      </c>
      <c r="AO124" s="33" t="str">
        <f>IF(AB124="0","0",LOOKUP(AB124,{0,1,2,3,"3.5",4,5},{"F","D","C","B","A-","A","A+"}))</f>
        <v>F</v>
      </c>
      <c r="AP124" s="52">
        <f t="shared" si="12"/>
        <v>0</v>
      </c>
    </row>
    <row r="125" spans="1:42" ht="20.100000000000001" customHeight="1" x14ac:dyDescent="0.25">
      <c r="A125" s="74">
        <v>3123</v>
      </c>
      <c r="B125" s="84" t="s">
        <v>721</v>
      </c>
      <c r="C125" s="79">
        <v>0</v>
      </c>
      <c r="D125" s="79">
        <v>0</v>
      </c>
      <c r="E125" s="59">
        <f t="shared" si="13"/>
        <v>0</v>
      </c>
      <c r="F125" s="59">
        <f>IF(E125="0","0",LOOKUP(E125,{0,33,40,50,60,70,80},{0,1,2,3,"3.5",4,5}))</f>
        <v>0</v>
      </c>
      <c r="G125" s="59">
        <v>0</v>
      </c>
      <c r="H125" s="59">
        <f>IF(G125="0","0",LOOKUP(G125,{0,33,40,50,60,70,80},{0,1,2,3,"3.5",4,5}))</f>
        <v>0</v>
      </c>
      <c r="I125" s="79">
        <v>0</v>
      </c>
      <c r="J125" s="79">
        <v>0</v>
      </c>
      <c r="K125" s="59">
        <f t="shared" si="14"/>
        <v>0</v>
      </c>
      <c r="L125" s="59">
        <f>IF(K125="0","0",LOOKUP(K125,{0,25,30,37,45,52,60},{0,1,2,3,"3.5",4,5}))</f>
        <v>0</v>
      </c>
      <c r="M125" s="79">
        <v>0</v>
      </c>
      <c r="N125" s="79">
        <v>0</v>
      </c>
      <c r="O125" s="59">
        <f t="shared" si="15"/>
        <v>0</v>
      </c>
      <c r="P125" s="59">
        <f>IF(O125="0","0",LOOKUP(O125,{0,33,40,50,60,70,80},{0,1,2,3,"3.5",4,5}))</f>
        <v>0</v>
      </c>
      <c r="Q125" s="79">
        <v>0</v>
      </c>
      <c r="R125" s="79">
        <v>0</v>
      </c>
      <c r="S125" s="59">
        <f t="shared" si="16"/>
        <v>0</v>
      </c>
      <c r="T125" s="59">
        <f>IF(S125="0","0",LOOKUP(S125,{0,33,40,50,60,70,80},{0,1,2,3,"3.5",4,5}))</f>
        <v>0</v>
      </c>
      <c r="U125" s="79">
        <v>0</v>
      </c>
      <c r="V125" s="79">
        <v>0</v>
      </c>
      <c r="W125" s="59">
        <f t="shared" si="17"/>
        <v>0</v>
      </c>
      <c r="X125" s="59">
        <f>IF(W125="0","0",LOOKUP(W125,{0,33,40,50,60,70,80},{0,1,2,3,"3.5",4,5}))</f>
        <v>0</v>
      </c>
      <c r="Y125" s="79">
        <v>0</v>
      </c>
      <c r="Z125" s="79">
        <v>0</v>
      </c>
      <c r="AA125" s="59">
        <f t="shared" si="18"/>
        <v>0</v>
      </c>
      <c r="AB125" s="59">
        <f>IF(AA125="0","0",LOOKUP(AA125,{0,33,40,50,60,70,80},{0,1,2,3,"3.5",4,5}))</f>
        <v>0</v>
      </c>
      <c r="AC125" s="49" t="s">
        <v>62</v>
      </c>
      <c r="AD125" s="49">
        <f>IF(ISBLANK(AB125)," ",IF(AB125="0","0",LOOKUP(AB125,{0,1,2,3,"3.5",4,5},{0,0,0,1,"1.5",2,3})))</f>
        <v>0</v>
      </c>
      <c r="AE125" s="77">
        <f t="shared" si="19"/>
        <v>0</v>
      </c>
      <c r="AF125" s="49" t="str">
        <f t="shared" si="20"/>
        <v>F</v>
      </c>
      <c r="AG125" s="58" t="str">
        <f t="shared" si="21"/>
        <v>Fail</v>
      </c>
      <c r="AI125" s="33" t="str">
        <f>IF(F125="0","0",LOOKUP(F125,{0,1,2,3,"3.5",4,5},{"F","D","C","B","A-","A","A+"}))</f>
        <v>F</v>
      </c>
      <c r="AJ125" s="33" t="str">
        <f>IF(H125="0","0",LOOKUP(H125,{0,1,2,3,"3.5",4,5},{"F","D","C","B","A-","A","A+"}))</f>
        <v>F</v>
      </c>
      <c r="AK125" s="33" t="str">
        <f>IF(L125="0","0",LOOKUP(L125,{0,1,2,3,"3.5",4,5},{"F","D","C","B","A-","A","A+"}))</f>
        <v>F</v>
      </c>
      <c r="AL125" s="33" t="str">
        <f>IF(P125="0","0",LOOKUP(P125,{0,1,2,3,"3.5",4,5},{"F","D","C","B","A-","A","A+"}))</f>
        <v>F</v>
      </c>
      <c r="AM125" s="33" t="str">
        <f>IF(T125="0","0",LOOKUP(T125,{0,1,2,3,"3.5",4,5},{"F","D","C","B","A-","A","A+"}))</f>
        <v>F</v>
      </c>
      <c r="AN125" s="33" t="str">
        <f>IF(X125="0","0",LOOKUP(X125,{0,1,2,3,"3.5",4,5},{"F","D","C","B","A-","A","A+"}))</f>
        <v>F</v>
      </c>
      <c r="AO125" s="33" t="str">
        <f>IF(AB125="0","0",LOOKUP(AB125,{0,1,2,3,"3.5",4,5},{"F","D","C","B","A-","A","A+"}))</f>
        <v>F</v>
      </c>
      <c r="AP125" s="52">
        <f t="shared" si="12"/>
        <v>0</v>
      </c>
    </row>
    <row r="126" spans="1:42" ht="20.100000000000001" customHeight="1" x14ac:dyDescent="0.25">
      <c r="A126" s="74">
        <v>3124</v>
      </c>
      <c r="B126" s="84" t="s">
        <v>722</v>
      </c>
      <c r="C126" s="79">
        <v>34</v>
      </c>
      <c r="D126" s="79">
        <v>18</v>
      </c>
      <c r="E126" s="59">
        <f t="shared" si="13"/>
        <v>52</v>
      </c>
      <c r="F126" s="59">
        <f>IF(E126="0","0",LOOKUP(E126,{0,33,40,50,60,70,80},{0,1,2,3,"3.5",4,5}))</f>
        <v>3</v>
      </c>
      <c r="G126" s="59">
        <v>0</v>
      </c>
      <c r="H126" s="59">
        <f>IF(G126="0","0",LOOKUP(G126,{0,33,40,50,60,70,80},{0,1,2,3,"3.5",4,5}))</f>
        <v>0</v>
      </c>
      <c r="I126" s="79">
        <v>0</v>
      </c>
      <c r="J126" s="79">
        <v>0</v>
      </c>
      <c r="K126" s="59">
        <f t="shared" si="14"/>
        <v>0</v>
      </c>
      <c r="L126" s="59">
        <f>IF(K126="0","0",LOOKUP(K126,{0,25,30,37,45,52,60},{0,1,2,3,"3.5",4,5}))</f>
        <v>0</v>
      </c>
      <c r="M126" s="79">
        <v>0</v>
      </c>
      <c r="N126" s="79">
        <v>0</v>
      </c>
      <c r="O126" s="59">
        <f t="shared" si="15"/>
        <v>0</v>
      </c>
      <c r="P126" s="59">
        <f>IF(O126="0","0",LOOKUP(O126,{0,33,40,50,60,70,80},{0,1,2,3,"3.5",4,5}))</f>
        <v>0</v>
      </c>
      <c r="Q126" s="79">
        <v>0</v>
      </c>
      <c r="R126" s="79">
        <v>0</v>
      </c>
      <c r="S126" s="59">
        <f t="shared" si="16"/>
        <v>0</v>
      </c>
      <c r="T126" s="59">
        <f>IF(S126="0","0",LOOKUP(S126,{0,33,40,50,60,70,80},{0,1,2,3,"3.5",4,5}))</f>
        <v>0</v>
      </c>
      <c r="U126" s="79">
        <v>0</v>
      </c>
      <c r="V126" s="79">
        <v>0</v>
      </c>
      <c r="W126" s="59">
        <f t="shared" si="17"/>
        <v>0</v>
      </c>
      <c r="X126" s="59">
        <f>IF(W126="0","0",LOOKUP(W126,{0,33,40,50,60,70,80},{0,1,2,3,"3.5",4,5}))</f>
        <v>0</v>
      </c>
      <c r="Y126" s="79">
        <v>0</v>
      </c>
      <c r="Z126" s="79">
        <v>0</v>
      </c>
      <c r="AA126" s="59">
        <f t="shared" si="18"/>
        <v>0</v>
      </c>
      <c r="AB126" s="59">
        <f>IF(AA126="0","0",LOOKUP(AA126,{0,33,40,50,60,70,80},{0,1,2,3,"3.5",4,5}))</f>
        <v>0</v>
      </c>
      <c r="AC126" s="49" t="s">
        <v>62</v>
      </c>
      <c r="AD126" s="49">
        <f>IF(ISBLANK(AB126)," ",IF(AB126="0","0",LOOKUP(AB126,{0,1,2,3,"3.5",4,5},{0,0,0,1,"1.5",2,3})))</f>
        <v>0</v>
      </c>
      <c r="AE126" s="77">
        <f t="shared" si="19"/>
        <v>0</v>
      </c>
      <c r="AF126" s="49" t="str">
        <f t="shared" si="20"/>
        <v>F</v>
      </c>
      <c r="AG126" s="58" t="str">
        <f t="shared" si="21"/>
        <v>Fail</v>
      </c>
      <c r="AI126" s="33" t="str">
        <f>IF(F126="0","0",LOOKUP(F126,{0,1,2,3,"3.5",4,5},{"F","D","C","B","A-","A","A+"}))</f>
        <v>B</v>
      </c>
      <c r="AJ126" s="33" t="str">
        <f>IF(H126="0","0",LOOKUP(H126,{0,1,2,3,"3.5",4,5},{"F","D","C","B","A-","A","A+"}))</f>
        <v>F</v>
      </c>
      <c r="AK126" s="33" t="str">
        <f>IF(L126="0","0",LOOKUP(L126,{0,1,2,3,"3.5",4,5},{"F","D","C","B","A-","A","A+"}))</f>
        <v>F</v>
      </c>
      <c r="AL126" s="33" t="str">
        <f>IF(P126="0","0",LOOKUP(P126,{0,1,2,3,"3.5",4,5},{"F","D","C","B","A-","A","A+"}))</f>
        <v>F</v>
      </c>
      <c r="AM126" s="33" t="str">
        <f>IF(T126="0","0",LOOKUP(T126,{0,1,2,3,"3.5",4,5},{"F","D","C","B","A-","A","A+"}))</f>
        <v>F</v>
      </c>
      <c r="AN126" s="33" t="str">
        <f>IF(X126="0","0",LOOKUP(X126,{0,1,2,3,"3.5",4,5},{"F","D","C","B","A-","A","A+"}))</f>
        <v>F</v>
      </c>
      <c r="AO126" s="33" t="str">
        <f>IF(AB126="0","0",LOOKUP(AB126,{0,1,2,3,"3.5",4,5},{"F","D","C","B","A-","A","A+"}))</f>
        <v>F</v>
      </c>
      <c r="AP126" s="52">
        <f t="shared" si="12"/>
        <v>52</v>
      </c>
    </row>
    <row r="127" spans="1:42" ht="20.100000000000001" customHeight="1" x14ac:dyDescent="0.25">
      <c r="A127" s="74">
        <v>3125</v>
      </c>
      <c r="B127" s="84" t="s">
        <v>723</v>
      </c>
      <c r="C127" s="79">
        <v>15</v>
      </c>
      <c r="D127" s="79">
        <v>18</v>
      </c>
      <c r="E127" s="59">
        <f t="shared" si="13"/>
        <v>0</v>
      </c>
      <c r="F127" s="59">
        <f>IF(E127="0","0",LOOKUP(E127,{0,33,40,50,60,70,80},{0,1,2,3,"3.5",4,5}))</f>
        <v>0</v>
      </c>
      <c r="G127" s="59">
        <v>20</v>
      </c>
      <c r="H127" s="59">
        <f>IF(G127="0","0",LOOKUP(G127,{0,33,40,50,60,70,80},{0,1,2,3,"3.5",4,5}))</f>
        <v>0</v>
      </c>
      <c r="I127" s="79">
        <v>0</v>
      </c>
      <c r="J127" s="79">
        <v>0</v>
      </c>
      <c r="K127" s="59">
        <f t="shared" si="14"/>
        <v>0</v>
      </c>
      <c r="L127" s="59">
        <f>IF(K127="0","0",LOOKUP(K127,{0,25,30,37,45,52,60},{0,1,2,3,"3.5",4,5}))</f>
        <v>0</v>
      </c>
      <c r="M127" s="79">
        <v>0</v>
      </c>
      <c r="N127" s="79">
        <v>0</v>
      </c>
      <c r="O127" s="59">
        <f t="shared" si="15"/>
        <v>0</v>
      </c>
      <c r="P127" s="59">
        <f>IF(O127="0","0",LOOKUP(O127,{0,33,40,50,60,70,80},{0,1,2,3,"3.5",4,5}))</f>
        <v>0</v>
      </c>
      <c r="Q127" s="79">
        <v>0</v>
      </c>
      <c r="R127" s="79">
        <v>0</v>
      </c>
      <c r="S127" s="59">
        <f t="shared" si="16"/>
        <v>0</v>
      </c>
      <c r="T127" s="59">
        <f>IF(S127="0","0",LOOKUP(S127,{0,33,40,50,60,70,80},{0,1,2,3,"3.5",4,5}))</f>
        <v>0</v>
      </c>
      <c r="U127" s="79">
        <v>0</v>
      </c>
      <c r="V127" s="79">
        <v>0</v>
      </c>
      <c r="W127" s="59">
        <f t="shared" si="17"/>
        <v>0</v>
      </c>
      <c r="X127" s="59">
        <f>IF(W127="0","0",LOOKUP(W127,{0,33,40,50,60,70,80},{0,1,2,3,"3.5",4,5}))</f>
        <v>0</v>
      </c>
      <c r="Y127" s="79">
        <v>0</v>
      </c>
      <c r="Z127" s="79">
        <v>0</v>
      </c>
      <c r="AA127" s="59">
        <f t="shared" si="18"/>
        <v>0</v>
      </c>
      <c r="AB127" s="59">
        <f>IF(AA127="0","0",LOOKUP(AA127,{0,33,40,50,60,70,80},{0,1,2,3,"3.5",4,5}))</f>
        <v>0</v>
      </c>
      <c r="AC127" s="49" t="s">
        <v>62</v>
      </c>
      <c r="AD127" s="49">
        <f>IF(ISBLANK(AB127)," ",IF(AB127="0","0",LOOKUP(AB127,{0,1,2,3,"3.5",4,5},{0,0,0,1,"1.5",2,3})))</f>
        <v>0</v>
      </c>
      <c r="AE127" s="77">
        <f t="shared" si="19"/>
        <v>0</v>
      </c>
      <c r="AF127" s="49" t="str">
        <f t="shared" si="20"/>
        <v>F</v>
      </c>
      <c r="AG127" s="58" t="str">
        <f t="shared" si="21"/>
        <v>Fail</v>
      </c>
      <c r="AI127" s="33" t="str">
        <f>IF(F127="0","0",LOOKUP(F127,{0,1,2,3,"3.5",4,5},{"F","D","C","B","A-","A","A+"}))</f>
        <v>F</v>
      </c>
      <c r="AJ127" s="33" t="str">
        <f>IF(H127="0","0",LOOKUP(H127,{0,1,2,3,"3.5",4,5},{"F","D","C","B","A-","A","A+"}))</f>
        <v>F</v>
      </c>
      <c r="AK127" s="33" t="str">
        <f>IF(L127="0","0",LOOKUP(L127,{0,1,2,3,"3.5",4,5},{"F","D","C","B","A-","A","A+"}))</f>
        <v>F</v>
      </c>
      <c r="AL127" s="33" t="str">
        <f>IF(P127="0","0",LOOKUP(P127,{0,1,2,3,"3.5",4,5},{"F","D","C","B","A-","A","A+"}))</f>
        <v>F</v>
      </c>
      <c r="AM127" s="33" t="str">
        <f>IF(T127="0","0",LOOKUP(T127,{0,1,2,3,"3.5",4,5},{"F","D","C","B","A-","A","A+"}))</f>
        <v>F</v>
      </c>
      <c r="AN127" s="33" t="str">
        <f>IF(X127="0","0",LOOKUP(X127,{0,1,2,3,"3.5",4,5},{"F","D","C","B","A-","A","A+"}))</f>
        <v>F</v>
      </c>
      <c r="AO127" s="33" t="str">
        <f>IF(AB127="0","0",LOOKUP(AB127,{0,1,2,3,"3.5",4,5},{"F","D","C","B","A-","A","A+"}))</f>
        <v>F</v>
      </c>
      <c r="AP127" s="52">
        <f t="shared" si="12"/>
        <v>20</v>
      </c>
    </row>
    <row r="128" spans="1:42" ht="20.100000000000001" customHeight="1" x14ac:dyDescent="0.25">
      <c r="A128" s="74">
        <v>3126</v>
      </c>
      <c r="B128" s="84" t="s">
        <v>724</v>
      </c>
      <c r="C128" s="79">
        <v>20</v>
      </c>
      <c r="D128" s="79">
        <v>22</v>
      </c>
      <c r="E128" s="59">
        <f t="shared" si="13"/>
        <v>42</v>
      </c>
      <c r="F128" s="59">
        <f>IF(E128="0","0",LOOKUP(E128,{0,33,40,50,60,70,80},{0,1,2,3,"3.5",4,5}))</f>
        <v>2</v>
      </c>
      <c r="G128" s="59">
        <v>34</v>
      </c>
      <c r="H128" s="59">
        <f>IF(G128="0","0",LOOKUP(G128,{0,33,40,50,60,70,80},{0,1,2,3,"3.5",4,5}))</f>
        <v>1</v>
      </c>
      <c r="I128" s="79">
        <v>23</v>
      </c>
      <c r="J128" s="79">
        <v>12</v>
      </c>
      <c r="K128" s="59">
        <f t="shared" si="14"/>
        <v>35</v>
      </c>
      <c r="L128" s="59">
        <f>IF(K128="0","0",LOOKUP(K128,{0,25,30,37,45,52,60},{0,1,2,3,"3.5",4,5}))</f>
        <v>2</v>
      </c>
      <c r="M128" s="79">
        <v>17</v>
      </c>
      <c r="N128" s="79">
        <v>17</v>
      </c>
      <c r="O128" s="59">
        <f t="shared" si="15"/>
        <v>0</v>
      </c>
      <c r="P128" s="59">
        <f>IF(O128="0","0",LOOKUP(O128,{0,33,40,50,60,70,80},{0,1,2,3,"3.5",4,5}))</f>
        <v>0</v>
      </c>
      <c r="Q128" s="79">
        <v>24</v>
      </c>
      <c r="R128" s="79">
        <v>13</v>
      </c>
      <c r="S128" s="59">
        <f t="shared" si="16"/>
        <v>37</v>
      </c>
      <c r="T128" s="59">
        <f>IF(S128="0","0",LOOKUP(S128,{0,33,40,50,60,70,80},{0,1,2,3,"3.5",4,5}))</f>
        <v>1</v>
      </c>
      <c r="U128" s="79">
        <v>10</v>
      </c>
      <c r="V128" s="79">
        <v>9</v>
      </c>
      <c r="W128" s="59">
        <f t="shared" si="17"/>
        <v>0</v>
      </c>
      <c r="X128" s="59">
        <f>IF(W128="0","0",LOOKUP(W128,{0,33,40,50,60,70,80},{0,1,2,3,"3.5",4,5}))</f>
        <v>0</v>
      </c>
      <c r="Y128" s="79">
        <v>20</v>
      </c>
      <c r="Z128" s="79">
        <v>17</v>
      </c>
      <c r="AA128" s="59">
        <f t="shared" si="18"/>
        <v>37</v>
      </c>
      <c r="AB128" s="59">
        <f>IF(AA128="0","0",LOOKUP(AA128,{0,33,40,50,60,70,80},{0,1,2,3,"3.5",4,5}))</f>
        <v>1</v>
      </c>
      <c r="AC128" s="49" t="s">
        <v>62</v>
      </c>
      <c r="AD128" s="49">
        <f>IF(ISBLANK(AB128)," ",IF(AB128="0","0",LOOKUP(AB128,{0,1,2,3,"3.5",4,5},{0,0,0,1,"1.5",2,3})))</f>
        <v>0</v>
      </c>
      <c r="AE128" s="77">
        <f t="shared" si="19"/>
        <v>0</v>
      </c>
      <c r="AF128" s="49" t="str">
        <f t="shared" si="20"/>
        <v>F</v>
      </c>
      <c r="AG128" s="58" t="str">
        <f t="shared" si="21"/>
        <v>Fail</v>
      </c>
      <c r="AI128" s="33" t="str">
        <f>IF(F128="0","0",LOOKUP(F128,{0,1,2,3,"3.5",4,5},{"F","D","C","B","A-","A","A+"}))</f>
        <v>C</v>
      </c>
      <c r="AJ128" s="33" t="str">
        <f>IF(H128="0","0",LOOKUP(H128,{0,1,2,3,"3.5",4,5},{"F","D","C","B","A-","A","A+"}))</f>
        <v>D</v>
      </c>
      <c r="AK128" s="33" t="str">
        <f>IF(L128="0","0",LOOKUP(L128,{0,1,2,3,"3.5",4,5},{"F","D","C","B","A-","A","A+"}))</f>
        <v>C</v>
      </c>
      <c r="AL128" s="33" t="str">
        <f>IF(P128="0","0",LOOKUP(P128,{0,1,2,3,"3.5",4,5},{"F","D","C","B","A-","A","A+"}))</f>
        <v>F</v>
      </c>
      <c r="AM128" s="33" t="str">
        <f>IF(T128="0","0",LOOKUP(T128,{0,1,2,3,"3.5",4,5},{"F","D","C","B","A-","A","A+"}))</f>
        <v>D</v>
      </c>
      <c r="AN128" s="33" t="str">
        <f>IF(X128="0","0",LOOKUP(X128,{0,1,2,3,"3.5",4,5},{"F","D","C","B","A-","A","A+"}))</f>
        <v>F</v>
      </c>
      <c r="AO128" s="33" t="str">
        <f>IF(AB128="0","0",LOOKUP(AB128,{0,1,2,3,"3.5",4,5},{"F","D","C","B","A-","A","A+"}))</f>
        <v>D</v>
      </c>
      <c r="AP128" s="52">
        <f t="shared" si="12"/>
        <v>185</v>
      </c>
    </row>
    <row r="129" spans="1:42" ht="20.100000000000001" customHeight="1" x14ac:dyDescent="0.25">
      <c r="A129" s="74">
        <v>3127</v>
      </c>
      <c r="B129" s="84" t="s">
        <v>725</v>
      </c>
      <c r="C129" s="79">
        <v>23</v>
      </c>
      <c r="D129" s="79">
        <v>23</v>
      </c>
      <c r="E129" s="59">
        <f t="shared" si="13"/>
        <v>46</v>
      </c>
      <c r="F129" s="59">
        <f>IF(E129="0","0",LOOKUP(E129,{0,33,40,50,60,70,80},{0,1,2,3,"3.5",4,5}))</f>
        <v>2</v>
      </c>
      <c r="G129" s="59">
        <v>0</v>
      </c>
      <c r="H129" s="59">
        <f>IF(G129="0","0",LOOKUP(G129,{0,33,40,50,60,70,80},{0,1,2,3,"3.5",4,5}))</f>
        <v>0</v>
      </c>
      <c r="I129" s="79">
        <v>21</v>
      </c>
      <c r="J129" s="79">
        <v>17</v>
      </c>
      <c r="K129" s="59">
        <f t="shared" si="14"/>
        <v>38</v>
      </c>
      <c r="L129" s="59">
        <f>IF(K129="0","0",LOOKUP(K129,{0,25,30,37,45,52,60},{0,1,2,3,"3.5",4,5}))</f>
        <v>3</v>
      </c>
      <c r="M129" s="79">
        <v>0</v>
      </c>
      <c r="N129" s="79">
        <v>11</v>
      </c>
      <c r="O129" s="59">
        <f t="shared" si="15"/>
        <v>0</v>
      </c>
      <c r="P129" s="59">
        <f>IF(O129="0","0",LOOKUP(O129,{0,33,40,50,60,70,80},{0,1,2,3,"3.5",4,5}))</f>
        <v>0</v>
      </c>
      <c r="Q129" s="79">
        <v>8</v>
      </c>
      <c r="R129" s="79">
        <v>11</v>
      </c>
      <c r="S129" s="59">
        <f t="shared" si="16"/>
        <v>0</v>
      </c>
      <c r="T129" s="59">
        <f>IF(S129="0","0",LOOKUP(S129,{0,33,40,50,60,70,80},{0,1,2,3,"3.5",4,5}))</f>
        <v>0</v>
      </c>
      <c r="U129" s="79">
        <v>2</v>
      </c>
      <c r="V129" s="79">
        <v>17</v>
      </c>
      <c r="W129" s="59">
        <f t="shared" si="17"/>
        <v>0</v>
      </c>
      <c r="X129" s="59">
        <f>IF(W129="0","0",LOOKUP(W129,{0,33,40,50,60,70,80},{0,1,2,3,"3.5",4,5}))</f>
        <v>0</v>
      </c>
      <c r="Y129" s="79">
        <v>4</v>
      </c>
      <c r="Z129" s="79">
        <v>17</v>
      </c>
      <c r="AA129" s="59">
        <f t="shared" si="18"/>
        <v>0</v>
      </c>
      <c r="AB129" s="59">
        <f>IF(AA129="0","0",LOOKUP(AA129,{0,33,40,50,60,70,80},{0,1,2,3,"3.5",4,5}))</f>
        <v>0</v>
      </c>
      <c r="AC129" s="49" t="s">
        <v>62</v>
      </c>
      <c r="AD129" s="49">
        <f>IF(ISBLANK(AB129)," ",IF(AB129="0","0",LOOKUP(AB129,{0,1,2,3,"3.5",4,5},{0,0,0,1,"1.5",2,3})))</f>
        <v>0</v>
      </c>
      <c r="AE129" s="77">
        <f t="shared" si="19"/>
        <v>0</v>
      </c>
      <c r="AF129" s="49" t="str">
        <f t="shared" si="20"/>
        <v>F</v>
      </c>
      <c r="AG129" s="58" t="str">
        <f t="shared" si="21"/>
        <v>Fail</v>
      </c>
      <c r="AI129" s="33" t="str">
        <f>IF(F129="0","0",LOOKUP(F129,{0,1,2,3,"3.5",4,5},{"F","D","C","B","A-","A","A+"}))</f>
        <v>C</v>
      </c>
      <c r="AJ129" s="33" t="str">
        <f>IF(H129="0","0",LOOKUP(H129,{0,1,2,3,"3.5",4,5},{"F","D","C","B","A-","A","A+"}))</f>
        <v>F</v>
      </c>
      <c r="AK129" s="33" t="str">
        <f>IF(L129="0","0",LOOKUP(L129,{0,1,2,3,"3.5",4,5},{"F","D","C","B","A-","A","A+"}))</f>
        <v>B</v>
      </c>
      <c r="AL129" s="33" t="str">
        <f>IF(P129="0","0",LOOKUP(P129,{0,1,2,3,"3.5",4,5},{"F","D","C","B","A-","A","A+"}))</f>
        <v>F</v>
      </c>
      <c r="AM129" s="33" t="str">
        <f>IF(T129="0","0",LOOKUP(T129,{0,1,2,3,"3.5",4,5},{"F","D","C","B","A-","A","A+"}))</f>
        <v>F</v>
      </c>
      <c r="AN129" s="33" t="str">
        <f>IF(X129="0","0",LOOKUP(X129,{0,1,2,3,"3.5",4,5},{"F","D","C","B","A-","A","A+"}))</f>
        <v>F</v>
      </c>
      <c r="AO129" s="33" t="str">
        <f>IF(AB129="0","0",LOOKUP(AB129,{0,1,2,3,"3.5",4,5},{"F","D","C","B","A-","A","A+"}))</f>
        <v>F</v>
      </c>
      <c r="AP129" s="52">
        <f t="shared" si="12"/>
        <v>84</v>
      </c>
    </row>
    <row r="130" spans="1:42" ht="20.100000000000001" customHeight="1" x14ac:dyDescent="0.25">
      <c r="A130" s="74">
        <v>3128</v>
      </c>
      <c r="B130" s="84" t="s">
        <v>726</v>
      </c>
      <c r="C130" s="79">
        <v>0</v>
      </c>
      <c r="D130" s="79">
        <v>0</v>
      </c>
      <c r="E130" s="59">
        <f t="shared" si="13"/>
        <v>0</v>
      </c>
      <c r="F130" s="59">
        <f>IF(E130="0","0",LOOKUP(E130,{0,33,40,50,60,70,80},{0,1,2,3,"3.5",4,5}))</f>
        <v>0</v>
      </c>
      <c r="G130" s="59">
        <v>0</v>
      </c>
      <c r="H130" s="59">
        <f>IF(G130="0","0",LOOKUP(G130,{0,33,40,50,60,70,80},{0,1,2,3,"3.5",4,5}))</f>
        <v>0</v>
      </c>
      <c r="I130" s="79">
        <v>0</v>
      </c>
      <c r="J130" s="79">
        <v>0</v>
      </c>
      <c r="K130" s="59">
        <f t="shared" si="14"/>
        <v>0</v>
      </c>
      <c r="L130" s="59">
        <f>IF(K130="0","0",LOOKUP(K130,{0,25,30,37,45,52,60},{0,1,2,3,"3.5",4,5}))</f>
        <v>0</v>
      </c>
      <c r="M130" s="79">
        <v>0</v>
      </c>
      <c r="N130" s="79">
        <v>0</v>
      </c>
      <c r="O130" s="59">
        <f t="shared" si="15"/>
        <v>0</v>
      </c>
      <c r="P130" s="59">
        <f>IF(O130="0","0",LOOKUP(O130,{0,33,40,50,60,70,80},{0,1,2,3,"3.5",4,5}))</f>
        <v>0</v>
      </c>
      <c r="Q130" s="79">
        <v>0</v>
      </c>
      <c r="R130" s="79">
        <v>0</v>
      </c>
      <c r="S130" s="59">
        <f t="shared" si="16"/>
        <v>0</v>
      </c>
      <c r="T130" s="59">
        <f>IF(S130="0","0",LOOKUP(S130,{0,33,40,50,60,70,80},{0,1,2,3,"3.5",4,5}))</f>
        <v>0</v>
      </c>
      <c r="U130" s="79">
        <v>0</v>
      </c>
      <c r="V130" s="79">
        <v>0</v>
      </c>
      <c r="W130" s="59">
        <f t="shared" si="17"/>
        <v>0</v>
      </c>
      <c r="X130" s="59">
        <f>IF(W130="0","0",LOOKUP(W130,{0,33,40,50,60,70,80},{0,1,2,3,"3.5",4,5}))</f>
        <v>0</v>
      </c>
      <c r="Y130" s="79">
        <v>0</v>
      </c>
      <c r="Z130" s="79">
        <v>0</v>
      </c>
      <c r="AA130" s="59">
        <f t="shared" si="18"/>
        <v>0</v>
      </c>
      <c r="AB130" s="59">
        <f>IF(AA130="0","0",LOOKUP(AA130,{0,33,40,50,60,70,80},{0,1,2,3,"3.5",4,5}))</f>
        <v>0</v>
      </c>
      <c r="AC130" s="49" t="s">
        <v>62</v>
      </c>
      <c r="AD130" s="49">
        <f>IF(ISBLANK(AB130)," ",IF(AB130="0","0",LOOKUP(AB130,{0,1,2,3,"3.5",4,5},{0,0,0,1,"1.5",2,3})))</f>
        <v>0</v>
      </c>
      <c r="AE130" s="77">
        <f t="shared" si="19"/>
        <v>0</v>
      </c>
      <c r="AF130" s="49" t="str">
        <f t="shared" si="20"/>
        <v>F</v>
      </c>
      <c r="AG130" s="58" t="str">
        <f t="shared" si="21"/>
        <v>Fail</v>
      </c>
      <c r="AI130" s="33" t="str">
        <f>IF(F130="0","0",LOOKUP(F130,{0,1,2,3,"3.5",4,5},{"F","D","C","B","A-","A","A+"}))</f>
        <v>F</v>
      </c>
      <c r="AJ130" s="33" t="str">
        <f>IF(H130="0","0",LOOKUP(H130,{0,1,2,3,"3.5",4,5},{"F","D","C","B","A-","A","A+"}))</f>
        <v>F</v>
      </c>
      <c r="AK130" s="33" t="str">
        <f>IF(L130="0","0",LOOKUP(L130,{0,1,2,3,"3.5",4,5},{"F","D","C","B","A-","A","A+"}))</f>
        <v>F</v>
      </c>
      <c r="AL130" s="33" t="str">
        <f>IF(P130="0","0",LOOKUP(P130,{0,1,2,3,"3.5",4,5},{"F","D","C","B","A-","A","A+"}))</f>
        <v>F</v>
      </c>
      <c r="AM130" s="33" t="str">
        <f>IF(T130="0","0",LOOKUP(T130,{0,1,2,3,"3.5",4,5},{"F","D","C","B","A-","A","A+"}))</f>
        <v>F</v>
      </c>
      <c r="AN130" s="33" t="str">
        <f>IF(X130="0","0",LOOKUP(X130,{0,1,2,3,"3.5",4,5},{"F","D","C","B","A-","A","A+"}))</f>
        <v>F</v>
      </c>
      <c r="AO130" s="33" t="str">
        <f>IF(AB130="0","0",LOOKUP(AB130,{0,1,2,3,"3.5",4,5},{"F","D","C","B","A-","A","A+"}))</f>
        <v>F</v>
      </c>
      <c r="AP130" s="52">
        <f t="shared" si="12"/>
        <v>0</v>
      </c>
    </row>
    <row r="131" spans="1:42" ht="20.100000000000001" customHeight="1" x14ac:dyDescent="0.25">
      <c r="A131" s="74">
        <v>3129</v>
      </c>
      <c r="B131" s="84" t="s">
        <v>727</v>
      </c>
      <c r="C131" s="79">
        <v>22</v>
      </c>
      <c r="D131" s="79">
        <v>8</v>
      </c>
      <c r="E131" s="59">
        <f t="shared" si="13"/>
        <v>0</v>
      </c>
      <c r="F131" s="59">
        <f>IF(E131="0","0",LOOKUP(E131,{0,33,40,50,60,70,80},{0,1,2,3,"3.5",4,5}))</f>
        <v>0</v>
      </c>
      <c r="G131" s="59">
        <v>46</v>
      </c>
      <c r="H131" s="59">
        <f>IF(G131="0","0",LOOKUP(G131,{0,33,40,50,60,70,80},{0,1,2,3,"3.5",4,5}))</f>
        <v>2</v>
      </c>
      <c r="I131" s="79">
        <v>23</v>
      </c>
      <c r="J131" s="79">
        <v>10</v>
      </c>
      <c r="K131" s="59">
        <f t="shared" si="14"/>
        <v>33</v>
      </c>
      <c r="L131" s="59">
        <f>IF(K131="0","0",LOOKUP(K131,{0,25,30,37,45,52,60},{0,1,2,3,"3.5",4,5}))</f>
        <v>2</v>
      </c>
      <c r="M131" s="79">
        <v>15</v>
      </c>
      <c r="N131" s="79">
        <v>15</v>
      </c>
      <c r="O131" s="59">
        <f t="shared" si="15"/>
        <v>0</v>
      </c>
      <c r="P131" s="59">
        <f>IF(O131="0","0",LOOKUP(O131,{0,33,40,50,60,70,80},{0,1,2,3,"3.5",4,5}))</f>
        <v>0</v>
      </c>
      <c r="Q131" s="79">
        <v>35</v>
      </c>
      <c r="R131" s="79">
        <v>9</v>
      </c>
      <c r="S131" s="59">
        <f t="shared" si="16"/>
        <v>44</v>
      </c>
      <c r="T131" s="59">
        <f>IF(S131="0","0",LOOKUP(S131,{0,33,40,50,60,70,80},{0,1,2,3,"3.5",4,5}))</f>
        <v>2</v>
      </c>
      <c r="U131" s="79">
        <v>34</v>
      </c>
      <c r="V131" s="79">
        <v>9</v>
      </c>
      <c r="W131" s="59">
        <f t="shared" si="17"/>
        <v>43</v>
      </c>
      <c r="X131" s="59">
        <f>IF(W131="0","0",LOOKUP(W131,{0,33,40,50,60,70,80},{0,1,2,3,"3.5",4,5}))</f>
        <v>2</v>
      </c>
      <c r="Y131" s="79">
        <v>23</v>
      </c>
      <c r="Z131" s="79">
        <v>15</v>
      </c>
      <c r="AA131" s="59">
        <f t="shared" si="18"/>
        <v>38</v>
      </c>
      <c r="AB131" s="59">
        <f>IF(AA131="0","0",LOOKUP(AA131,{0,33,40,50,60,70,80},{0,1,2,3,"3.5",4,5}))</f>
        <v>1</v>
      </c>
      <c r="AC131" s="49" t="s">
        <v>62</v>
      </c>
      <c r="AD131" s="49">
        <f>IF(ISBLANK(AB131)," ",IF(AB131="0","0",LOOKUP(AB131,{0,1,2,3,"3.5",4,5},{0,0,0,1,"1.5",2,3})))</f>
        <v>0</v>
      </c>
      <c r="AE131" s="77">
        <f t="shared" si="19"/>
        <v>0</v>
      </c>
      <c r="AF131" s="49" t="str">
        <f t="shared" si="20"/>
        <v>F</v>
      </c>
      <c r="AG131" s="58" t="str">
        <f t="shared" si="21"/>
        <v>Fail</v>
      </c>
      <c r="AI131" s="33" t="str">
        <f>IF(F131="0","0",LOOKUP(F131,{0,1,2,3,"3.5",4,5},{"F","D","C","B","A-","A","A+"}))</f>
        <v>F</v>
      </c>
      <c r="AJ131" s="33" t="str">
        <f>IF(H131="0","0",LOOKUP(H131,{0,1,2,3,"3.5",4,5},{"F","D","C","B","A-","A","A+"}))</f>
        <v>C</v>
      </c>
      <c r="AK131" s="33" t="str">
        <f>IF(L131="0","0",LOOKUP(L131,{0,1,2,3,"3.5",4,5},{"F","D","C","B","A-","A","A+"}))</f>
        <v>C</v>
      </c>
      <c r="AL131" s="33" t="str">
        <f>IF(P131="0","0",LOOKUP(P131,{0,1,2,3,"3.5",4,5},{"F","D","C","B","A-","A","A+"}))</f>
        <v>F</v>
      </c>
      <c r="AM131" s="33" t="str">
        <f>IF(T131="0","0",LOOKUP(T131,{0,1,2,3,"3.5",4,5},{"F","D","C","B","A-","A","A+"}))</f>
        <v>C</v>
      </c>
      <c r="AN131" s="33" t="str">
        <f>IF(X131="0","0",LOOKUP(X131,{0,1,2,3,"3.5",4,5},{"F","D","C","B","A-","A","A+"}))</f>
        <v>C</v>
      </c>
      <c r="AO131" s="33" t="str">
        <f>IF(AB131="0","0",LOOKUP(AB131,{0,1,2,3,"3.5",4,5},{"F","D","C","B","A-","A","A+"}))</f>
        <v>D</v>
      </c>
      <c r="AP131" s="52">
        <f t="shared" si="12"/>
        <v>204</v>
      </c>
    </row>
    <row r="132" spans="1:42" ht="20.100000000000001" customHeight="1" x14ac:dyDescent="0.25">
      <c r="A132" s="74">
        <v>3130</v>
      </c>
      <c r="B132" s="84" t="s">
        <v>728</v>
      </c>
      <c r="C132" s="79">
        <v>29</v>
      </c>
      <c r="D132" s="79">
        <v>14</v>
      </c>
      <c r="E132" s="59">
        <f t="shared" si="13"/>
        <v>43</v>
      </c>
      <c r="F132" s="59">
        <f>IF(E132="0","0",LOOKUP(E132,{0,33,40,50,60,70,80},{0,1,2,3,"3.5",4,5}))</f>
        <v>2</v>
      </c>
      <c r="G132" s="59">
        <v>37</v>
      </c>
      <c r="H132" s="59">
        <f>IF(G132="0","0",LOOKUP(G132,{0,33,40,50,60,70,80},{0,1,2,3,"3.5",4,5}))</f>
        <v>1</v>
      </c>
      <c r="I132" s="79">
        <v>17</v>
      </c>
      <c r="J132" s="79">
        <v>7</v>
      </c>
      <c r="K132" s="59">
        <f t="shared" si="14"/>
        <v>0</v>
      </c>
      <c r="L132" s="59">
        <f>IF(K132="0","0",LOOKUP(K132,{0,25,30,37,45,52,60},{0,1,2,3,"3.5",4,5}))</f>
        <v>0</v>
      </c>
      <c r="M132" s="79">
        <v>9</v>
      </c>
      <c r="N132" s="79">
        <v>11</v>
      </c>
      <c r="O132" s="59">
        <f t="shared" si="15"/>
        <v>0</v>
      </c>
      <c r="P132" s="59">
        <f>IF(O132="0","0",LOOKUP(O132,{0,33,40,50,60,70,80},{0,1,2,3,"3.5",4,5}))</f>
        <v>0</v>
      </c>
      <c r="Q132" s="79">
        <v>25</v>
      </c>
      <c r="R132" s="79">
        <v>9</v>
      </c>
      <c r="S132" s="59">
        <f t="shared" si="16"/>
        <v>34</v>
      </c>
      <c r="T132" s="59">
        <f>IF(S132="0","0",LOOKUP(S132,{0,33,40,50,60,70,80},{0,1,2,3,"3.5",4,5}))</f>
        <v>1</v>
      </c>
      <c r="U132" s="79">
        <v>24</v>
      </c>
      <c r="V132" s="79">
        <v>9</v>
      </c>
      <c r="W132" s="59">
        <f t="shared" si="17"/>
        <v>33</v>
      </c>
      <c r="X132" s="59">
        <f>IF(W132="0","0",LOOKUP(W132,{0,33,40,50,60,70,80},{0,1,2,3,"3.5",4,5}))</f>
        <v>1</v>
      </c>
      <c r="Y132" s="79">
        <v>20</v>
      </c>
      <c r="Z132" s="79">
        <v>16</v>
      </c>
      <c r="AA132" s="59">
        <f t="shared" si="18"/>
        <v>36</v>
      </c>
      <c r="AB132" s="59">
        <f>IF(AA132="0","0",LOOKUP(AA132,{0,33,40,50,60,70,80},{0,1,2,3,"3.5",4,5}))</f>
        <v>1</v>
      </c>
      <c r="AC132" s="49" t="s">
        <v>62</v>
      </c>
      <c r="AD132" s="49">
        <f>IF(ISBLANK(AB132)," ",IF(AB132="0","0",LOOKUP(AB132,{0,1,2,3,"3.5",4,5},{0,0,0,1,"1.5",2,3})))</f>
        <v>0</v>
      </c>
      <c r="AE132" s="77">
        <f t="shared" si="19"/>
        <v>0</v>
      </c>
      <c r="AF132" s="49" t="str">
        <f t="shared" si="20"/>
        <v>F</v>
      </c>
      <c r="AG132" s="58" t="str">
        <f t="shared" si="21"/>
        <v>Fail</v>
      </c>
      <c r="AI132" s="33" t="str">
        <f>IF(F132="0","0",LOOKUP(F132,{0,1,2,3,"3.5",4,5},{"F","D","C","B","A-","A","A+"}))</f>
        <v>C</v>
      </c>
      <c r="AJ132" s="33" t="str">
        <f>IF(H132="0","0",LOOKUP(H132,{0,1,2,3,"3.5",4,5},{"F","D","C","B","A-","A","A+"}))</f>
        <v>D</v>
      </c>
      <c r="AK132" s="33" t="str">
        <f>IF(L132="0","0",LOOKUP(L132,{0,1,2,3,"3.5",4,5},{"F","D","C","B","A-","A","A+"}))</f>
        <v>F</v>
      </c>
      <c r="AL132" s="33" t="str">
        <f>IF(P132="0","0",LOOKUP(P132,{0,1,2,3,"3.5",4,5},{"F","D","C","B","A-","A","A+"}))</f>
        <v>F</v>
      </c>
      <c r="AM132" s="33" t="str">
        <f>IF(T132="0","0",LOOKUP(T132,{0,1,2,3,"3.5",4,5},{"F","D","C","B","A-","A","A+"}))</f>
        <v>D</v>
      </c>
      <c r="AN132" s="33" t="str">
        <f>IF(X132="0","0",LOOKUP(X132,{0,1,2,3,"3.5",4,5},{"F","D","C","B","A-","A","A+"}))</f>
        <v>D</v>
      </c>
      <c r="AO132" s="33" t="str">
        <f>IF(AB132="0","0",LOOKUP(AB132,{0,1,2,3,"3.5",4,5},{"F","D","C","B","A-","A","A+"}))</f>
        <v>D</v>
      </c>
      <c r="AP132" s="52">
        <f t="shared" si="12"/>
        <v>183</v>
      </c>
    </row>
    <row r="133" spans="1:42" ht="20.100000000000001" customHeight="1" x14ac:dyDescent="0.25">
      <c r="A133" s="74">
        <v>3131</v>
      </c>
      <c r="B133" s="84" t="s">
        <v>729</v>
      </c>
      <c r="C133" s="79">
        <v>27</v>
      </c>
      <c r="D133" s="79">
        <v>23</v>
      </c>
      <c r="E133" s="59">
        <f t="shared" si="13"/>
        <v>50</v>
      </c>
      <c r="F133" s="59">
        <f>IF(E133="0","0",LOOKUP(E133,{0,33,40,50,60,70,80},{0,1,2,3,"3.5",4,5}))</f>
        <v>3</v>
      </c>
      <c r="G133" s="59">
        <v>0</v>
      </c>
      <c r="H133" s="59">
        <f>IF(G133="0","0",LOOKUP(G133,{0,33,40,50,60,70,80},{0,1,2,3,"3.5",4,5}))</f>
        <v>0</v>
      </c>
      <c r="I133" s="79">
        <v>17</v>
      </c>
      <c r="J133" s="79">
        <v>13</v>
      </c>
      <c r="K133" s="59">
        <f t="shared" si="14"/>
        <v>30</v>
      </c>
      <c r="L133" s="59">
        <f>IF(K133="0","0",LOOKUP(K133,{0,25,30,37,45,52,60},{0,1,2,3,"3.5",4,5}))</f>
        <v>2</v>
      </c>
      <c r="M133" s="79">
        <v>5</v>
      </c>
      <c r="N133" s="79">
        <v>19</v>
      </c>
      <c r="O133" s="59">
        <f t="shared" si="15"/>
        <v>0</v>
      </c>
      <c r="P133" s="59">
        <f>IF(O133="0","0",LOOKUP(O133,{0,33,40,50,60,70,80},{0,1,2,3,"3.5",4,5}))</f>
        <v>0</v>
      </c>
      <c r="Q133" s="79">
        <v>27</v>
      </c>
      <c r="R133" s="79">
        <v>19</v>
      </c>
      <c r="S133" s="59">
        <f t="shared" si="16"/>
        <v>46</v>
      </c>
      <c r="T133" s="59">
        <f>IF(S133="0","0",LOOKUP(S133,{0,33,40,50,60,70,80},{0,1,2,3,"3.5",4,5}))</f>
        <v>2</v>
      </c>
      <c r="U133" s="79">
        <v>25</v>
      </c>
      <c r="V133" s="79">
        <v>19</v>
      </c>
      <c r="W133" s="59">
        <f t="shared" si="17"/>
        <v>44</v>
      </c>
      <c r="X133" s="59">
        <f>IF(W133="0","0",LOOKUP(W133,{0,33,40,50,60,70,80},{0,1,2,3,"3.5",4,5}))</f>
        <v>2</v>
      </c>
      <c r="Y133" s="79">
        <v>12</v>
      </c>
      <c r="Z133" s="79">
        <v>15</v>
      </c>
      <c r="AA133" s="59">
        <f t="shared" si="18"/>
        <v>0</v>
      </c>
      <c r="AB133" s="59">
        <f>IF(AA133="0","0",LOOKUP(AA133,{0,33,40,50,60,70,80},{0,1,2,3,"3.5",4,5}))</f>
        <v>0</v>
      </c>
      <c r="AC133" s="49" t="s">
        <v>62</v>
      </c>
      <c r="AD133" s="49">
        <f>IF(ISBLANK(AB133)," ",IF(AB133="0","0",LOOKUP(AB133,{0,1,2,3,"3.5",4,5},{0,0,0,1,"1.5",2,3})))</f>
        <v>0</v>
      </c>
      <c r="AE133" s="77">
        <f t="shared" si="19"/>
        <v>0</v>
      </c>
      <c r="AF133" s="49" t="str">
        <f t="shared" si="20"/>
        <v>F</v>
      </c>
      <c r="AG133" s="58" t="str">
        <f t="shared" si="21"/>
        <v>Fail</v>
      </c>
      <c r="AI133" s="33" t="str">
        <f>IF(F133="0","0",LOOKUP(F133,{0,1,2,3,"3.5",4,5},{"F","D","C","B","A-","A","A+"}))</f>
        <v>B</v>
      </c>
      <c r="AJ133" s="33" t="str">
        <f>IF(H133="0","0",LOOKUP(H133,{0,1,2,3,"3.5",4,5},{"F","D","C","B","A-","A","A+"}))</f>
        <v>F</v>
      </c>
      <c r="AK133" s="33" t="str">
        <f>IF(L133="0","0",LOOKUP(L133,{0,1,2,3,"3.5",4,5},{"F","D","C","B","A-","A","A+"}))</f>
        <v>C</v>
      </c>
      <c r="AL133" s="33" t="str">
        <f>IF(P133="0","0",LOOKUP(P133,{0,1,2,3,"3.5",4,5},{"F","D","C","B","A-","A","A+"}))</f>
        <v>F</v>
      </c>
      <c r="AM133" s="33" t="str">
        <f>IF(T133="0","0",LOOKUP(T133,{0,1,2,3,"3.5",4,5},{"F","D","C","B","A-","A","A+"}))</f>
        <v>C</v>
      </c>
      <c r="AN133" s="33" t="str">
        <f>IF(X133="0","0",LOOKUP(X133,{0,1,2,3,"3.5",4,5},{"F","D","C","B","A-","A","A+"}))</f>
        <v>C</v>
      </c>
      <c r="AO133" s="33" t="str">
        <f>IF(AB133="0","0",LOOKUP(AB133,{0,1,2,3,"3.5",4,5},{"F","D","C","B","A-","A","A+"}))</f>
        <v>F</v>
      </c>
      <c r="AP133" s="52">
        <f t="shared" ref="AP133:AP196" si="22" xml:space="preserve"> SUM(E133+G133+K133+O133+S133+W133+AA133)</f>
        <v>170</v>
      </c>
    </row>
    <row r="134" spans="1:42" ht="20.100000000000001" customHeight="1" x14ac:dyDescent="0.25">
      <c r="A134" s="74">
        <v>3132</v>
      </c>
      <c r="B134" s="84" t="s">
        <v>730</v>
      </c>
      <c r="C134" s="79">
        <v>0</v>
      </c>
      <c r="D134" s="79">
        <v>0</v>
      </c>
      <c r="E134" s="59">
        <f t="shared" ref="E134:E197" si="23">IF(OR((C134&lt;19),(D134&lt;9)),0,SUM(C134:D134))</f>
        <v>0</v>
      </c>
      <c r="F134" s="59">
        <f>IF(E134="0","0",LOOKUP(E134,{0,33,40,50,60,70,80},{0,1,2,3,"3.5",4,5}))</f>
        <v>0</v>
      </c>
      <c r="G134" s="59">
        <v>0</v>
      </c>
      <c r="H134" s="59">
        <f>IF(G134="0","0",LOOKUP(G134,{0,33,40,50,60,70,80},{0,1,2,3,"3.5",4,5}))</f>
        <v>0</v>
      </c>
      <c r="I134" s="79">
        <v>0</v>
      </c>
      <c r="J134" s="79">
        <v>0</v>
      </c>
      <c r="K134" s="59">
        <f t="shared" ref="K134:K197" si="24">IF(OR((I134&lt;13),(J134&lt;8)),0,SUM(I134:J134))</f>
        <v>0</v>
      </c>
      <c r="L134" s="59">
        <f>IF(K134="0","0",LOOKUP(K134,{0,25,30,37,45,52,60},{0,1,2,3,"3.5",4,5}))</f>
        <v>0</v>
      </c>
      <c r="M134" s="79">
        <v>0</v>
      </c>
      <c r="N134" s="79">
        <v>0</v>
      </c>
      <c r="O134" s="59">
        <f t="shared" ref="O134:O197" si="25">IF(OR((M134&lt;19),(N134&lt;9)),0,SUM(M134:N134))</f>
        <v>0</v>
      </c>
      <c r="P134" s="59">
        <f>IF(O134="0","0",LOOKUP(O134,{0,33,40,50,60,70,80},{0,1,2,3,"3.5",4,5}))</f>
        <v>0</v>
      </c>
      <c r="Q134" s="79">
        <v>0</v>
      </c>
      <c r="R134" s="79">
        <v>0</v>
      </c>
      <c r="S134" s="59">
        <f t="shared" ref="S134:S197" si="26">IF(OR((Q134&lt;19),(R134&lt;9)),0,SUM(Q134:R134))</f>
        <v>0</v>
      </c>
      <c r="T134" s="59">
        <f>IF(S134="0","0",LOOKUP(S134,{0,33,40,50,60,70,80},{0,1,2,3,"3.5",4,5}))</f>
        <v>0</v>
      </c>
      <c r="U134" s="79">
        <v>0</v>
      </c>
      <c r="V134" s="79">
        <v>0</v>
      </c>
      <c r="W134" s="59">
        <f t="shared" ref="W134:W197" si="27">IF(OR((U134&lt;19),(V134&lt;9)),0,SUM(U134:V134))</f>
        <v>0</v>
      </c>
      <c r="X134" s="59">
        <f>IF(W134="0","0",LOOKUP(W134,{0,33,40,50,60,70,80},{0,1,2,3,"3.5",4,5}))</f>
        <v>0</v>
      </c>
      <c r="Y134" s="79">
        <v>0</v>
      </c>
      <c r="Z134" s="79">
        <v>0</v>
      </c>
      <c r="AA134" s="59">
        <f t="shared" ref="AA134:AA197" si="28">IF(OR((Y134&lt;19),(Z134&lt;9)),0,SUM(Y134:Z134))</f>
        <v>0</v>
      </c>
      <c r="AB134" s="59">
        <f>IF(AA134="0","0",LOOKUP(AA134,{0,33,40,50,60,70,80},{0,1,2,3,"3.5",4,5}))</f>
        <v>0</v>
      </c>
      <c r="AC134" s="49" t="s">
        <v>62</v>
      </c>
      <c r="AD134" s="49">
        <f>IF(ISBLANK(AB134)," ",IF(AB134="0","0",LOOKUP(AB134,{0,1,2,3,"3.5",4,5},{0,0,0,1,"1.5",2,3})))</f>
        <v>0</v>
      </c>
      <c r="AE134" s="77">
        <f t="shared" ref="AE134:AE197" si="29">IF(OR((F134=0),(H134=0),(L134=0),(P134=0),(T134=0),(X134=0)),0,SUM(F134+H134+L134+P134+T134+X134+AD134)/6)</f>
        <v>0</v>
      </c>
      <c r="AF134" s="49" t="str">
        <f t="shared" ref="AF134:AF197" si="30">IF(AE134&gt;=5,"A+",IF(AE134&gt;=4,"A",IF(AE134&gt;=3.5,"A-",IF(AE134&gt;=3,"B",IF(AE134&gt;=2,"C",IF(AE134&gt;=1,"D","F"))))))</f>
        <v>F</v>
      </c>
      <c r="AG134" s="58" t="str">
        <f t="shared" ref="AG134:AG197" si="31">IF(AF134="A+","Excellent Result",IF(AF134="A","Very Good Result",IF(AF134="A-","Good Result",IF(AF134="B","Average Result",IF(AF134="C","Bellow Average Result",IF(AF134="D","Not So Good Result","Fail"))))))</f>
        <v>Fail</v>
      </c>
      <c r="AI134" s="33" t="str">
        <f>IF(F134="0","0",LOOKUP(F134,{0,1,2,3,"3.5",4,5},{"F","D","C","B","A-","A","A+"}))</f>
        <v>F</v>
      </c>
      <c r="AJ134" s="33" t="str">
        <f>IF(H134="0","0",LOOKUP(H134,{0,1,2,3,"3.5",4,5},{"F","D","C","B","A-","A","A+"}))</f>
        <v>F</v>
      </c>
      <c r="AK134" s="33" t="str">
        <f>IF(L134="0","0",LOOKUP(L134,{0,1,2,3,"3.5",4,5},{"F","D","C","B","A-","A","A+"}))</f>
        <v>F</v>
      </c>
      <c r="AL134" s="33" t="str">
        <f>IF(P134="0","0",LOOKUP(P134,{0,1,2,3,"3.5",4,5},{"F","D","C","B","A-","A","A+"}))</f>
        <v>F</v>
      </c>
      <c r="AM134" s="33" t="str">
        <f>IF(T134="0","0",LOOKUP(T134,{0,1,2,3,"3.5",4,5},{"F","D","C","B","A-","A","A+"}))</f>
        <v>F</v>
      </c>
      <c r="AN134" s="33" t="str">
        <f>IF(X134="0","0",LOOKUP(X134,{0,1,2,3,"3.5",4,5},{"F","D","C","B","A-","A","A+"}))</f>
        <v>F</v>
      </c>
      <c r="AO134" s="33" t="str">
        <f>IF(AB134="0","0",LOOKUP(AB134,{0,1,2,3,"3.5",4,5},{"F","D","C","B","A-","A","A+"}))</f>
        <v>F</v>
      </c>
      <c r="AP134" s="52">
        <f t="shared" si="22"/>
        <v>0</v>
      </c>
    </row>
    <row r="135" spans="1:42" ht="20.100000000000001" customHeight="1" x14ac:dyDescent="0.25">
      <c r="A135" s="74">
        <v>3133</v>
      </c>
      <c r="B135" s="84" t="s">
        <v>731</v>
      </c>
      <c r="C135" s="79">
        <v>0</v>
      </c>
      <c r="D135" s="79">
        <v>0</v>
      </c>
      <c r="E135" s="59">
        <f t="shared" si="23"/>
        <v>0</v>
      </c>
      <c r="F135" s="59">
        <f>IF(E135="0","0",LOOKUP(E135,{0,33,40,50,60,70,80},{0,1,2,3,"3.5",4,5}))</f>
        <v>0</v>
      </c>
      <c r="G135" s="59">
        <v>0</v>
      </c>
      <c r="H135" s="59">
        <f>IF(G135="0","0",LOOKUP(G135,{0,33,40,50,60,70,80},{0,1,2,3,"3.5",4,5}))</f>
        <v>0</v>
      </c>
      <c r="I135" s="79">
        <v>0</v>
      </c>
      <c r="J135" s="79">
        <v>0</v>
      </c>
      <c r="K135" s="59">
        <f t="shared" si="24"/>
        <v>0</v>
      </c>
      <c r="L135" s="59">
        <f>IF(K135="0","0",LOOKUP(K135,{0,25,30,37,45,52,60},{0,1,2,3,"3.5",4,5}))</f>
        <v>0</v>
      </c>
      <c r="M135" s="79">
        <v>0</v>
      </c>
      <c r="N135" s="79">
        <v>0</v>
      </c>
      <c r="O135" s="59">
        <f t="shared" si="25"/>
        <v>0</v>
      </c>
      <c r="P135" s="59">
        <f>IF(O135="0","0",LOOKUP(O135,{0,33,40,50,60,70,80},{0,1,2,3,"3.5",4,5}))</f>
        <v>0</v>
      </c>
      <c r="Q135" s="79">
        <v>0</v>
      </c>
      <c r="R135" s="79">
        <v>0</v>
      </c>
      <c r="S135" s="59">
        <f t="shared" si="26"/>
        <v>0</v>
      </c>
      <c r="T135" s="59">
        <f>IF(S135="0","0",LOOKUP(S135,{0,33,40,50,60,70,80},{0,1,2,3,"3.5",4,5}))</f>
        <v>0</v>
      </c>
      <c r="U135" s="79">
        <v>0</v>
      </c>
      <c r="V135" s="79">
        <v>0</v>
      </c>
      <c r="W135" s="59">
        <f t="shared" si="27"/>
        <v>0</v>
      </c>
      <c r="X135" s="59">
        <f>IF(W135="0","0",LOOKUP(W135,{0,33,40,50,60,70,80},{0,1,2,3,"3.5",4,5}))</f>
        <v>0</v>
      </c>
      <c r="Y135" s="79">
        <v>0</v>
      </c>
      <c r="Z135" s="79">
        <v>0</v>
      </c>
      <c r="AA135" s="59">
        <f t="shared" si="28"/>
        <v>0</v>
      </c>
      <c r="AB135" s="59">
        <f>IF(AA135="0","0",LOOKUP(AA135,{0,33,40,50,60,70,80},{0,1,2,3,"3.5",4,5}))</f>
        <v>0</v>
      </c>
      <c r="AC135" s="49" t="s">
        <v>62</v>
      </c>
      <c r="AD135" s="49">
        <f>IF(ISBLANK(AB135)," ",IF(AB135="0","0",LOOKUP(AB135,{0,1,2,3,"3.5",4,5},{0,0,0,1,"1.5",2,3})))</f>
        <v>0</v>
      </c>
      <c r="AE135" s="77">
        <f t="shared" si="29"/>
        <v>0</v>
      </c>
      <c r="AF135" s="49" t="str">
        <f t="shared" si="30"/>
        <v>F</v>
      </c>
      <c r="AG135" s="58" t="str">
        <f t="shared" si="31"/>
        <v>Fail</v>
      </c>
      <c r="AI135" s="33" t="str">
        <f>IF(F135="0","0",LOOKUP(F135,{0,1,2,3,"3.5",4,5},{"F","D","C","B","A-","A","A+"}))</f>
        <v>F</v>
      </c>
      <c r="AJ135" s="33" t="str">
        <f>IF(H135="0","0",LOOKUP(H135,{0,1,2,3,"3.5",4,5},{"F","D","C","B","A-","A","A+"}))</f>
        <v>F</v>
      </c>
      <c r="AK135" s="33" t="str">
        <f>IF(L135="0","0",LOOKUP(L135,{0,1,2,3,"3.5",4,5},{"F","D","C","B","A-","A","A+"}))</f>
        <v>F</v>
      </c>
      <c r="AL135" s="33" t="str">
        <f>IF(P135="0","0",LOOKUP(P135,{0,1,2,3,"3.5",4,5},{"F","D","C","B","A-","A","A+"}))</f>
        <v>F</v>
      </c>
      <c r="AM135" s="33" t="str">
        <f>IF(T135="0","0",LOOKUP(T135,{0,1,2,3,"3.5",4,5},{"F","D","C","B","A-","A","A+"}))</f>
        <v>F</v>
      </c>
      <c r="AN135" s="33" t="str">
        <f>IF(X135="0","0",LOOKUP(X135,{0,1,2,3,"3.5",4,5},{"F","D","C","B","A-","A","A+"}))</f>
        <v>F</v>
      </c>
      <c r="AO135" s="33" t="str">
        <f>IF(AB135="0","0",LOOKUP(AB135,{0,1,2,3,"3.5",4,5},{"F","D","C","B","A-","A","A+"}))</f>
        <v>F</v>
      </c>
      <c r="AP135" s="52">
        <f t="shared" si="22"/>
        <v>0</v>
      </c>
    </row>
    <row r="136" spans="1:42" ht="20.100000000000001" customHeight="1" x14ac:dyDescent="0.25">
      <c r="A136" s="74">
        <v>3134</v>
      </c>
      <c r="B136" s="84" t="s">
        <v>732</v>
      </c>
      <c r="C136" s="79">
        <v>0</v>
      </c>
      <c r="D136" s="79">
        <v>0</v>
      </c>
      <c r="E136" s="59">
        <f t="shared" si="23"/>
        <v>0</v>
      </c>
      <c r="F136" s="59">
        <f>IF(E136="0","0",LOOKUP(E136,{0,33,40,50,60,70,80},{0,1,2,3,"3.5",4,5}))</f>
        <v>0</v>
      </c>
      <c r="G136" s="59">
        <v>0</v>
      </c>
      <c r="H136" s="59">
        <f>IF(G136="0","0",LOOKUP(G136,{0,33,40,50,60,70,80},{0,1,2,3,"3.5",4,5}))</f>
        <v>0</v>
      </c>
      <c r="I136" s="79">
        <v>0</v>
      </c>
      <c r="J136" s="79">
        <v>0</v>
      </c>
      <c r="K136" s="59">
        <f t="shared" si="24"/>
        <v>0</v>
      </c>
      <c r="L136" s="59">
        <f>IF(K136="0","0",LOOKUP(K136,{0,25,30,37,45,52,60},{0,1,2,3,"3.5",4,5}))</f>
        <v>0</v>
      </c>
      <c r="M136" s="79">
        <v>0</v>
      </c>
      <c r="N136" s="79">
        <v>0</v>
      </c>
      <c r="O136" s="59">
        <f t="shared" si="25"/>
        <v>0</v>
      </c>
      <c r="P136" s="59">
        <f>IF(O136="0","0",LOOKUP(O136,{0,33,40,50,60,70,80},{0,1,2,3,"3.5",4,5}))</f>
        <v>0</v>
      </c>
      <c r="Q136" s="79">
        <v>13</v>
      </c>
      <c r="R136" s="79">
        <v>0</v>
      </c>
      <c r="S136" s="59">
        <f t="shared" si="26"/>
        <v>0</v>
      </c>
      <c r="T136" s="59">
        <f>IF(S136="0","0",LOOKUP(S136,{0,33,40,50,60,70,80},{0,1,2,3,"3.5",4,5}))</f>
        <v>0</v>
      </c>
      <c r="U136" s="79">
        <v>0</v>
      </c>
      <c r="V136" s="79">
        <v>0</v>
      </c>
      <c r="W136" s="59">
        <f t="shared" si="27"/>
        <v>0</v>
      </c>
      <c r="X136" s="59">
        <f>IF(W136="0","0",LOOKUP(W136,{0,33,40,50,60,70,80},{0,1,2,3,"3.5",4,5}))</f>
        <v>0</v>
      </c>
      <c r="Y136" s="79">
        <v>0</v>
      </c>
      <c r="Z136" s="79">
        <v>0</v>
      </c>
      <c r="AA136" s="59">
        <f t="shared" si="28"/>
        <v>0</v>
      </c>
      <c r="AB136" s="59">
        <f>IF(AA136="0","0",LOOKUP(AA136,{0,33,40,50,60,70,80},{0,1,2,3,"3.5",4,5}))</f>
        <v>0</v>
      </c>
      <c r="AC136" s="49" t="s">
        <v>62</v>
      </c>
      <c r="AD136" s="49">
        <f>IF(ISBLANK(AB136)," ",IF(AB136="0","0",LOOKUP(AB136,{0,1,2,3,"3.5",4,5},{0,0,0,1,"1.5",2,3})))</f>
        <v>0</v>
      </c>
      <c r="AE136" s="77">
        <f t="shared" si="29"/>
        <v>0</v>
      </c>
      <c r="AF136" s="49" t="str">
        <f t="shared" si="30"/>
        <v>F</v>
      </c>
      <c r="AG136" s="58" t="str">
        <f t="shared" si="31"/>
        <v>Fail</v>
      </c>
      <c r="AI136" s="33" t="str">
        <f>IF(F136="0","0",LOOKUP(F136,{0,1,2,3,"3.5",4,5},{"F","D","C","B","A-","A","A+"}))</f>
        <v>F</v>
      </c>
      <c r="AJ136" s="33" t="str">
        <f>IF(H136="0","0",LOOKUP(H136,{0,1,2,3,"3.5",4,5},{"F","D","C","B","A-","A","A+"}))</f>
        <v>F</v>
      </c>
      <c r="AK136" s="33" t="str">
        <f>IF(L136="0","0",LOOKUP(L136,{0,1,2,3,"3.5",4,5},{"F","D","C","B","A-","A","A+"}))</f>
        <v>F</v>
      </c>
      <c r="AL136" s="33" t="str">
        <f>IF(P136="0","0",LOOKUP(P136,{0,1,2,3,"3.5",4,5},{"F","D","C","B","A-","A","A+"}))</f>
        <v>F</v>
      </c>
      <c r="AM136" s="33" t="str">
        <f>IF(T136="0","0",LOOKUP(T136,{0,1,2,3,"3.5",4,5},{"F","D","C","B","A-","A","A+"}))</f>
        <v>F</v>
      </c>
      <c r="AN136" s="33" t="str">
        <f>IF(X136="0","0",LOOKUP(X136,{0,1,2,3,"3.5",4,5},{"F","D","C","B","A-","A","A+"}))</f>
        <v>F</v>
      </c>
      <c r="AO136" s="33" t="str">
        <f>IF(AB136="0","0",LOOKUP(AB136,{0,1,2,3,"3.5",4,5},{"F","D","C","B","A-","A","A+"}))</f>
        <v>F</v>
      </c>
      <c r="AP136" s="52">
        <f t="shared" si="22"/>
        <v>0</v>
      </c>
    </row>
    <row r="137" spans="1:42" ht="20.100000000000001" customHeight="1" x14ac:dyDescent="0.25">
      <c r="A137" s="74">
        <v>3135</v>
      </c>
      <c r="B137" s="84" t="s">
        <v>733</v>
      </c>
      <c r="C137" s="79">
        <v>30</v>
      </c>
      <c r="D137" s="79">
        <v>22</v>
      </c>
      <c r="E137" s="59">
        <f t="shared" si="23"/>
        <v>52</v>
      </c>
      <c r="F137" s="59">
        <f>IF(E137="0","0",LOOKUP(E137,{0,33,40,50,60,70,80},{0,1,2,3,"3.5",4,5}))</f>
        <v>3</v>
      </c>
      <c r="G137" s="59">
        <v>0</v>
      </c>
      <c r="H137" s="59">
        <f>IF(G137="0","0",LOOKUP(G137,{0,33,40,50,60,70,80},{0,1,2,3,"3.5",4,5}))</f>
        <v>0</v>
      </c>
      <c r="I137" s="79">
        <v>20</v>
      </c>
      <c r="J137" s="79">
        <v>14</v>
      </c>
      <c r="K137" s="59">
        <f t="shared" si="24"/>
        <v>34</v>
      </c>
      <c r="L137" s="59">
        <f>IF(K137="0","0",LOOKUP(K137,{0,25,30,37,45,52,60},{0,1,2,3,"3.5",4,5}))</f>
        <v>2</v>
      </c>
      <c r="M137" s="79">
        <v>0</v>
      </c>
      <c r="N137" s="79">
        <v>16</v>
      </c>
      <c r="O137" s="59">
        <f t="shared" si="25"/>
        <v>0</v>
      </c>
      <c r="P137" s="59">
        <f>IF(O137="0","0",LOOKUP(O137,{0,33,40,50,60,70,80},{0,1,2,3,"3.5",4,5}))</f>
        <v>0</v>
      </c>
      <c r="Q137" s="79">
        <v>0</v>
      </c>
      <c r="R137" s="79">
        <v>0</v>
      </c>
      <c r="S137" s="59">
        <f t="shared" si="26"/>
        <v>0</v>
      </c>
      <c r="T137" s="59">
        <f>IF(S137="0","0",LOOKUP(S137,{0,33,40,50,60,70,80},{0,1,2,3,"3.5",4,5}))</f>
        <v>0</v>
      </c>
      <c r="U137" s="79">
        <v>14</v>
      </c>
      <c r="V137" s="79">
        <v>11</v>
      </c>
      <c r="W137" s="59">
        <f t="shared" si="27"/>
        <v>0</v>
      </c>
      <c r="X137" s="59">
        <f>IF(W137="0","0",LOOKUP(W137,{0,33,40,50,60,70,80},{0,1,2,3,"3.5",4,5}))</f>
        <v>0</v>
      </c>
      <c r="Y137" s="79">
        <v>9</v>
      </c>
      <c r="Z137" s="79">
        <v>22</v>
      </c>
      <c r="AA137" s="59">
        <f t="shared" si="28"/>
        <v>0</v>
      </c>
      <c r="AB137" s="59">
        <f>IF(AA137="0","0",LOOKUP(AA137,{0,33,40,50,60,70,80},{0,1,2,3,"3.5",4,5}))</f>
        <v>0</v>
      </c>
      <c r="AC137" s="49" t="s">
        <v>62</v>
      </c>
      <c r="AD137" s="49">
        <f>IF(ISBLANK(AB137)," ",IF(AB137="0","0",LOOKUP(AB137,{0,1,2,3,"3.5",4,5},{0,0,0,1,"1.5",2,3})))</f>
        <v>0</v>
      </c>
      <c r="AE137" s="77">
        <f t="shared" si="29"/>
        <v>0</v>
      </c>
      <c r="AF137" s="49" t="str">
        <f t="shared" si="30"/>
        <v>F</v>
      </c>
      <c r="AG137" s="58" t="str">
        <f t="shared" si="31"/>
        <v>Fail</v>
      </c>
      <c r="AI137" s="33" t="str">
        <f>IF(F137="0","0",LOOKUP(F137,{0,1,2,3,"3.5",4,5},{"F","D","C","B","A-","A","A+"}))</f>
        <v>B</v>
      </c>
      <c r="AJ137" s="33" t="str">
        <f>IF(H137="0","0",LOOKUP(H137,{0,1,2,3,"3.5",4,5},{"F","D","C","B","A-","A","A+"}))</f>
        <v>F</v>
      </c>
      <c r="AK137" s="33" t="str">
        <f>IF(L137="0","0",LOOKUP(L137,{0,1,2,3,"3.5",4,5},{"F","D","C","B","A-","A","A+"}))</f>
        <v>C</v>
      </c>
      <c r="AL137" s="33" t="str">
        <f>IF(P137="0","0",LOOKUP(P137,{0,1,2,3,"3.5",4,5},{"F","D","C","B","A-","A","A+"}))</f>
        <v>F</v>
      </c>
      <c r="AM137" s="33" t="str">
        <f>IF(T137="0","0",LOOKUP(T137,{0,1,2,3,"3.5",4,5},{"F","D","C","B","A-","A","A+"}))</f>
        <v>F</v>
      </c>
      <c r="AN137" s="33" t="str">
        <f>IF(X137="0","0",LOOKUP(X137,{0,1,2,3,"3.5",4,5},{"F","D","C","B","A-","A","A+"}))</f>
        <v>F</v>
      </c>
      <c r="AO137" s="33" t="str">
        <f>IF(AB137="0","0",LOOKUP(AB137,{0,1,2,3,"3.5",4,5},{"F","D","C","B","A-","A","A+"}))</f>
        <v>F</v>
      </c>
      <c r="AP137" s="52">
        <f t="shared" si="22"/>
        <v>86</v>
      </c>
    </row>
    <row r="138" spans="1:42" ht="20.100000000000001" customHeight="1" x14ac:dyDescent="0.25">
      <c r="A138" s="74">
        <v>3136</v>
      </c>
      <c r="B138" s="84" t="s">
        <v>734</v>
      </c>
      <c r="C138" s="79">
        <v>26</v>
      </c>
      <c r="D138" s="79">
        <v>18</v>
      </c>
      <c r="E138" s="59">
        <f t="shared" si="23"/>
        <v>44</v>
      </c>
      <c r="F138" s="59">
        <f>IF(E138="0","0",LOOKUP(E138,{0,33,40,50,60,70,80},{0,1,2,3,"3.5",4,5}))</f>
        <v>2</v>
      </c>
      <c r="G138" s="59">
        <v>0</v>
      </c>
      <c r="H138" s="59">
        <f>IF(G138="0","0",LOOKUP(G138,{0,33,40,50,60,70,80},{0,1,2,3,"3.5",4,5}))</f>
        <v>0</v>
      </c>
      <c r="I138" s="79">
        <v>7</v>
      </c>
      <c r="J138" s="79">
        <v>14</v>
      </c>
      <c r="K138" s="59">
        <f t="shared" si="24"/>
        <v>0</v>
      </c>
      <c r="L138" s="59">
        <f>IF(K138="0","0",LOOKUP(K138,{0,25,30,37,45,52,60},{0,1,2,3,"3.5",4,5}))</f>
        <v>0</v>
      </c>
      <c r="M138" s="79"/>
      <c r="N138" s="79"/>
      <c r="O138" s="59">
        <f t="shared" si="25"/>
        <v>0</v>
      </c>
      <c r="P138" s="59">
        <f>IF(O138="0","0",LOOKUP(O138,{0,33,40,50,60,70,80},{0,1,2,3,"3.5",4,5}))</f>
        <v>0</v>
      </c>
      <c r="Q138" s="79"/>
      <c r="R138" s="79"/>
      <c r="S138" s="59">
        <f t="shared" si="26"/>
        <v>0</v>
      </c>
      <c r="T138" s="59">
        <f>IF(S138="0","0",LOOKUP(S138,{0,33,40,50,60,70,80},{0,1,2,3,"3.5",4,5}))</f>
        <v>0</v>
      </c>
      <c r="U138" s="79">
        <v>10</v>
      </c>
      <c r="V138" s="79">
        <v>7</v>
      </c>
      <c r="W138" s="59">
        <f t="shared" si="27"/>
        <v>0</v>
      </c>
      <c r="X138" s="59">
        <f>IF(W138="0","0",LOOKUP(W138,{0,33,40,50,60,70,80},{0,1,2,3,"3.5",4,5}))</f>
        <v>0</v>
      </c>
      <c r="Y138" s="79">
        <v>9</v>
      </c>
      <c r="Z138" s="79">
        <v>20</v>
      </c>
      <c r="AA138" s="59">
        <f t="shared" si="28"/>
        <v>0</v>
      </c>
      <c r="AB138" s="59">
        <f>IF(AA138="0","0",LOOKUP(AA138,{0,33,40,50,60,70,80},{0,1,2,3,"3.5",4,5}))</f>
        <v>0</v>
      </c>
      <c r="AC138" s="49"/>
      <c r="AD138" s="49">
        <f>IF(ISBLANK(AB138)," ",IF(AB138="0","0",LOOKUP(AB138,{0,1,2,3,"3.5",4,5},{0,0,0,1,"1.5",2,3})))</f>
        <v>0</v>
      </c>
      <c r="AE138" s="77">
        <f t="shared" si="29"/>
        <v>0</v>
      </c>
      <c r="AF138" s="49" t="str">
        <f t="shared" si="30"/>
        <v>F</v>
      </c>
      <c r="AG138" s="58" t="str">
        <f t="shared" si="31"/>
        <v>Fail</v>
      </c>
      <c r="AI138" s="33"/>
      <c r="AJ138" s="33"/>
      <c r="AK138" s="33"/>
      <c r="AL138" s="33"/>
      <c r="AM138" s="33"/>
      <c r="AN138" s="33"/>
      <c r="AO138" s="33"/>
      <c r="AP138" s="52">
        <f t="shared" si="22"/>
        <v>44</v>
      </c>
    </row>
    <row r="139" spans="1:42" ht="20.100000000000001" customHeight="1" x14ac:dyDescent="0.25">
      <c r="A139" s="74">
        <v>3137</v>
      </c>
      <c r="B139" s="84" t="s">
        <v>735</v>
      </c>
      <c r="C139" s="79">
        <v>18</v>
      </c>
      <c r="D139" s="79">
        <v>13</v>
      </c>
      <c r="E139" s="59">
        <f t="shared" si="23"/>
        <v>0</v>
      </c>
      <c r="F139" s="59">
        <f>IF(E139="0","0",LOOKUP(E139,{0,33,40,50,60,70,80},{0,1,2,3,"3.5",4,5}))</f>
        <v>0</v>
      </c>
      <c r="G139" s="59">
        <v>0</v>
      </c>
      <c r="H139" s="59">
        <f>IF(G139="0","0",LOOKUP(G139,{0,33,40,50,60,70,80},{0,1,2,3,"3.5",4,5}))</f>
        <v>0</v>
      </c>
      <c r="I139" s="79">
        <v>18</v>
      </c>
      <c r="J139" s="79">
        <v>10</v>
      </c>
      <c r="K139" s="59">
        <f t="shared" si="24"/>
        <v>28</v>
      </c>
      <c r="L139" s="59">
        <f>IF(K139="0","0",LOOKUP(K139,{0,25,30,37,45,52,60},{0,1,2,3,"3.5",4,5}))</f>
        <v>1</v>
      </c>
      <c r="M139" s="79">
        <v>0</v>
      </c>
      <c r="N139" s="79">
        <v>7</v>
      </c>
      <c r="O139" s="59">
        <f t="shared" si="25"/>
        <v>0</v>
      </c>
      <c r="P139" s="59">
        <f>IF(O139="0","0",LOOKUP(O139,{0,33,40,50,60,70,80},{0,1,2,3,"3.5",4,5}))</f>
        <v>0</v>
      </c>
      <c r="Q139" s="79">
        <v>0</v>
      </c>
      <c r="R139" s="79">
        <v>0</v>
      </c>
      <c r="S139" s="59">
        <f t="shared" si="26"/>
        <v>0</v>
      </c>
      <c r="T139" s="59">
        <f>IF(S139="0","0",LOOKUP(S139,{0,33,40,50,60,70,80},{0,1,2,3,"3.5",4,5}))</f>
        <v>0</v>
      </c>
      <c r="U139" s="79">
        <v>13</v>
      </c>
      <c r="V139" s="79">
        <v>11</v>
      </c>
      <c r="W139" s="59">
        <f t="shared" si="27"/>
        <v>0</v>
      </c>
      <c r="X139" s="59">
        <f>IF(W139="0","0",LOOKUP(W139,{0,33,40,50,60,70,80},{0,1,2,3,"3.5",4,5}))</f>
        <v>0</v>
      </c>
      <c r="Y139" s="79">
        <v>8</v>
      </c>
      <c r="Z139" s="79">
        <v>19</v>
      </c>
      <c r="AA139" s="59">
        <f t="shared" si="28"/>
        <v>0</v>
      </c>
      <c r="AB139" s="59">
        <f>IF(AA139="0","0",LOOKUP(AA139,{0,33,40,50,60,70,80},{0,1,2,3,"3.5",4,5}))</f>
        <v>0</v>
      </c>
      <c r="AC139" s="49" t="s">
        <v>62</v>
      </c>
      <c r="AD139" s="49">
        <f>IF(ISBLANK(AB139)," ",IF(AB139="0","0",LOOKUP(AB139,{0,1,2,3,"3.5",4,5},{0,0,0,1,"1.5",2,3})))</f>
        <v>0</v>
      </c>
      <c r="AE139" s="77">
        <f t="shared" si="29"/>
        <v>0</v>
      </c>
      <c r="AF139" s="49" t="str">
        <f t="shared" si="30"/>
        <v>F</v>
      </c>
      <c r="AG139" s="58" t="str">
        <f t="shared" si="31"/>
        <v>Fail</v>
      </c>
      <c r="AI139" s="33" t="str">
        <f>IF(F139="0","0",LOOKUP(F139,{0,1,2,3,"3.5",4,5},{"F","D","C","B","A-","A","A+"}))</f>
        <v>F</v>
      </c>
      <c r="AJ139" s="33" t="str">
        <f>IF(H139="0","0",LOOKUP(H139,{0,1,2,3,"3.5",4,5},{"F","D","C","B","A-","A","A+"}))</f>
        <v>F</v>
      </c>
      <c r="AK139" s="33" t="str">
        <f>IF(L139="0","0",LOOKUP(L139,{0,1,2,3,"3.5",4,5},{"F","D","C","B","A-","A","A+"}))</f>
        <v>D</v>
      </c>
      <c r="AL139" s="33" t="str">
        <f>IF(P139="0","0",LOOKUP(P139,{0,1,2,3,"3.5",4,5},{"F","D","C","B","A-","A","A+"}))</f>
        <v>F</v>
      </c>
      <c r="AM139" s="33" t="str">
        <f>IF(T139="0","0",LOOKUP(T139,{0,1,2,3,"3.5",4,5},{"F","D","C","B","A-","A","A+"}))</f>
        <v>F</v>
      </c>
      <c r="AN139" s="33" t="str">
        <f>IF(X139="0","0",LOOKUP(X139,{0,1,2,3,"3.5",4,5},{"F","D","C","B","A-","A","A+"}))</f>
        <v>F</v>
      </c>
      <c r="AO139" s="33" t="str">
        <f>IF(AB139="0","0",LOOKUP(AB139,{0,1,2,3,"3.5",4,5},{"F","D","C","B","A-","A","A+"}))</f>
        <v>F</v>
      </c>
      <c r="AP139" s="52">
        <f t="shared" si="22"/>
        <v>28</v>
      </c>
    </row>
    <row r="140" spans="1:42" ht="20.100000000000001" customHeight="1" x14ac:dyDescent="0.25">
      <c r="A140" s="74">
        <v>3138</v>
      </c>
      <c r="B140" s="84" t="s">
        <v>736</v>
      </c>
      <c r="C140" s="79">
        <v>18</v>
      </c>
      <c r="D140" s="79">
        <v>10</v>
      </c>
      <c r="E140" s="59">
        <f t="shared" si="23"/>
        <v>0</v>
      </c>
      <c r="F140" s="59">
        <f>IF(E140="0","0",LOOKUP(E140,{0,33,40,50,60,70,80},{0,1,2,3,"3.5",4,5}))</f>
        <v>0</v>
      </c>
      <c r="G140" s="59">
        <v>0</v>
      </c>
      <c r="H140" s="59">
        <f>IF(G140="0","0",LOOKUP(G140,{0,33,40,50,60,70,80},{0,1,2,3,"3.5",4,5}))</f>
        <v>0</v>
      </c>
      <c r="I140" s="79">
        <v>12</v>
      </c>
      <c r="J140" s="79">
        <v>10</v>
      </c>
      <c r="K140" s="59">
        <f t="shared" si="24"/>
        <v>0</v>
      </c>
      <c r="L140" s="59">
        <f>IF(K140="0","0",LOOKUP(K140,{0,25,30,37,45,52,60},{0,1,2,3,"3.5",4,5}))</f>
        <v>0</v>
      </c>
      <c r="M140" s="79">
        <v>2</v>
      </c>
      <c r="N140" s="79">
        <v>7</v>
      </c>
      <c r="O140" s="59">
        <f t="shared" si="25"/>
        <v>0</v>
      </c>
      <c r="P140" s="59">
        <f>IF(O140="0","0",LOOKUP(O140,{0,33,40,50,60,70,80},{0,1,2,3,"3.5",4,5}))</f>
        <v>0</v>
      </c>
      <c r="Q140" s="79">
        <v>15</v>
      </c>
      <c r="R140" s="79">
        <v>10</v>
      </c>
      <c r="S140" s="59">
        <f t="shared" si="26"/>
        <v>0</v>
      </c>
      <c r="T140" s="59">
        <f>IF(S140="0","0",LOOKUP(S140,{0,33,40,50,60,70,80},{0,1,2,3,"3.5",4,5}))</f>
        <v>0</v>
      </c>
      <c r="U140" s="79">
        <v>0</v>
      </c>
      <c r="V140" s="79">
        <v>0</v>
      </c>
      <c r="W140" s="59">
        <f t="shared" si="27"/>
        <v>0</v>
      </c>
      <c r="X140" s="59">
        <f>IF(W140="0","0",LOOKUP(W140,{0,33,40,50,60,70,80},{0,1,2,3,"3.5",4,5}))</f>
        <v>0</v>
      </c>
      <c r="Y140" s="79">
        <v>5</v>
      </c>
      <c r="Z140" s="79">
        <v>9</v>
      </c>
      <c r="AA140" s="59">
        <f t="shared" si="28"/>
        <v>0</v>
      </c>
      <c r="AB140" s="59">
        <f>IF(AA140="0","0",LOOKUP(AA140,{0,33,40,50,60,70,80},{0,1,2,3,"3.5",4,5}))</f>
        <v>0</v>
      </c>
      <c r="AC140" s="49" t="s">
        <v>62</v>
      </c>
      <c r="AD140" s="49">
        <f>IF(ISBLANK(AB140)," ",IF(AB140="0","0",LOOKUP(AB140,{0,1,2,3,"3.5",4,5},{0,0,0,1,"1.5",2,3})))</f>
        <v>0</v>
      </c>
      <c r="AE140" s="77">
        <f t="shared" si="29"/>
        <v>0</v>
      </c>
      <c r="AF140" s="49" t="str">
        <f t="shared" si="30"/>
        <v>F</v>
      </c>
      <c r="AG140" s="58" t="str">
        <f t="shared" si="31"/>
        <v>Fail</v>
      </c>
      <c r="AI140" s="33" t="str">
        <f>IF(F140="0","0",LOOKUP(F140,{0,1,2,3,"3.5",4,5},{"F","D","C","B","A-","A","A+"}))</f>
        <v>F</v>
      </c>
      <c r="AJ140" s="33" t="str">
        <f>IF(H140="0","0",LOOKUP(H140,{0,1,2,3,"3.5",4,5},{"F","D","C","B","A-","A","A+"}))</f>
        <v>F</v>
      </c>
      <c r="AK140" s="33" t="str">
        <f>IF(L140="0","0",LOOKUP(L140,{0,1,2,3,"3.5",4,5},{"F","D","C","B","A-","A","A+"}))</f>
        <v>F</v>
      </c>
      <c r="AL140" s="33" t="str">
        <f>IF(P140="0","0",LOOKUP(P140,{0,1,2,3,"3.5",4,5},{"F","D","C","B","A-","A","A+"}))</f>
        <v>F</v>
      </c>
      <c r="AM140" s="33" t="str">
        <f>IF(T140="0","0",LOOKUP(T140,{0,1,2,3,"3.5",4,5},{"F","D","C","B","A-","A","A+"}))</f>
        <v>F</v>
      </c>
      <c r="AN140" s="33" t="str">
        <f>IF(X140="0","0",LOOKUP(X140,{0,1,2,3,"3.5",4,5},{"F","D","C","B","A-","A","A+"}))</f>
        <v>F</v>
      </c>
      <c r="AO140" s="33" t="str">
        <f>IF(AB140="0","0",LOOKUP(AB140,{0,1,2,3,"3.5",4,5},{"F","D","C","B","A-","A","A+"}))</f>
        <v>F</v>
      </c>
      <c r="AP140" s="52">
        <f t="shared" si="22"/>
        <v>0</v>
      </c>
    </row>
    <row r="141" spans="1:42" ht="20.100000000000001" customHeight="1" x14ac:dyDescent="0.25">
      <c r="A141" s="74">
        <v>3139</v>
      </c>
      <c r="B141" s="84" t="s">
        <v>737</v>
      </c>
      <c r="C141" s="79">
        <v>20</v>
      </c>
      <c r="D141" s="79">
        <v>17</v>
      </c>
      <c r="E141" s="59">
        <f t="shared" si="23"/>
        <v>37</v>
      </c>
      <c r="F141" s="59">
        <f>IF(E141="0","0",LOOKUP(E141,{0,33,40,50,60,70,80},{0,1,2,3,"3.5",4,5}))</f>
        <v>1</v>
      </c>
      <c r="G141" s="59">
        <v>0</v>
      </c>
      <c r="H141" s="59">
        <f>IF(G141="0","0",LOOKUP(G141,{0,33,40,50,60,70,80},{0,1,2,3,"3.5",4,5}))</f>
        <v>0</v>
      </c>
      <c r="I141" s="79">
        <v>26</v>
      </c>
      <c r="J141" s="79">
        <v>17</v>
      </c>
      <c r="K141" s="59">
        <f t="shared" si="24"/>
        <v>43</v>
      </c>
      <c r="L141" s="59">
        <f>IF(K141="0","0",LOOKUP(K141,{0,25,30,37,45,52,60},{0,1,2,3,"3.5",4,5}))</f>
        <v>3</v>
      </c>
      <c r="M141" s="79">
        <v>1</v>
      </c>
      <c r="N141" s="79">
        <v>12</v>
      </c>
      <c r="O141" s="59">
        <f t="shared" si="25"/>
        <v>0</v>
      </c>
      <c r="P141" s="59">
        <f>IF(O141="0","0",LOOKUP(O141,{0,33,40,50,60,70,80},{0,1,2,3,"3.5",4,5}))</f>
        <v>0</v>
      </c>
      <c r="Q141" s="79">
        <v>20</v>
      </c>
      <c r="R141" s="79">
        <v>13</v>
      </c>
      <c r="S141" s="59">
        <f t="shared" si="26"/>
        <v>33</v>
      </c>
      <c r="T141" s="59">
        <f>IF(S141="0","0",LOOKUP(S141,{0,33,40,50,60,70,80},{0,1,2,3,"3.5",4,5}))</f>
        <v>1</v>
      </c>
      <c r="U141" s="79">
        <v>14</v>
      </c>
      <c r="V141" s="79">
        <v>17</v>
      </c>
      <c r="W141" s="59">
        <f t="shared" si="27"/>
        <v>0</v>
      </c>
      <c r="X141" s="59">
        <f>IF(W141="0","0",LOOKUP(W141,{0,33,40,50,60,70,80},{0,1,2,3,"3.5",4,5}))</f>
        <v>0</v>
      </c>
      <c r="Y141" s="79">
        <v>17</v>
      </c>
      <c r="Z141" s="79">
        <v>18</v>
      </c>
      <c r="AA141" s="59">
        <f t="shared" si="28"/>
        <v>0</v>
      </c>
      <c r="AB141" s="59">
        <f>IF(AA141="0","0",LOOKUP(AA141,{0,33,40,50,60,70,80},{0,1,2,3,"3.5",4,5}))</f>
        <v>0</v>
      </c>
      <c r="AC141" s="49" t="s">
        <v>62</v>
      </c>
      <c r="AD141" s="49">
        <f>IF(ISBLANK(AB141)," ",IF(AB141="0","0",LOOKUP(AB141,{0,1,2,3,"3.5",4,5},{0,0,0,1,"1.5",2,3})))</f>
        <v>0</v>
      </c>
      <c r="AE141" s="77">
        <f t="shared" si="29"/>
        <v>0</v>
      </c>
      <c r="AF141" s="49" t="str">
        <f t="shared" si="30"/>
        <v>F</v>
      </c>
      <c r="AG141" s="58" t="str">
        <f t="shared" si="31"/>
        <v>Fail</v>
      </c>
      <c r="AI141" s="33" t="str">
        <f>IF(F141="0","0",LOOKUP(F141,{0,1,2,3,"3.5",4,5},{"F","D","C","B","A-","A","A+"}))</f>
        <v>D</v>
      </c>
      <c r="AJ141" s="33" t="str">
        <f>IF(H141="0","0",LOOKUP(H141,{0,1,2,3,"3.5",4,5},{"F","D","C","B","A-","A","A+"}))</f>
        <v>F</v>
      </c>
      <c r="AK141" s="33" t="str">
        <f>IF(L141="0","0",LOOKUP(L141,{0,1,2,3,"3.5",4,5},{"F","D","C","B","A-","A","A+"}))</f>
        <v>B</v>
      </c>
      <c r="AL141" s="33" t="str">
        <f>IF(P141="0","0",LOOKUP(P141,{0,1,2,3,"3.5",4,5},{"F","D","C","B","A-","A","A+"}))</f>
        <v>F</v>
      </c>
      <c r="AM141" s="33" t="str">
        <f>IF(T141="0","0",LOOKUP(T141,{0,1,2,3,"3.5",4,5},{"F","D","C","B","A-","A","A+"}))</f>
        <v>D</v>
      </c>
      <c r="AN141" s="33" t="str">
        <f>IF(X141="0","0",LOOKUP(X141,{0,1,2,3,"3.5",4,5},{"F","D","C","B","A-","A","A+"}))</f>
        <v>F</v>
      </c>
      <c r="AO141" s="33" t="str">
        <f>IF(AB141="0","0",LOOKUP(AB141,{0,1,2,3,"3.5",4,5},{"F","D","C","B","A-","A","A+"}))</f>
        <v>F</v>
      </c>
      <c r="AP141" s="52">
        <f t="shared" si="22"/>
        <v>113</v>
      </c>
    </row>
    <row r="142" spans="1:42" ht="20.100000000000001" customHeight="1" x14ac:dyDescent="0.25">
      <c r="A142" s="74">
        <v>3140</v>
      </c>
      <c r="B142" s="84" t="s">
        <v>738</v>
      </c>
      <c r="C142" s="79">
        <v>15</v>
      </c>
      <c r="D142" s="79">
        <v>10</v>
      </c>
      <c r="E142" s="59">
        <f t="shared" si="23"/>
        <v>0</v>
      </c>
      <c r="F142" s="59">
        <f>IF(E142="0","0",LOOKUP(E142,{0,33,40,50,60,70,80},{0,1,2,3,"3.5",4,5}))</f>
        <v>0</v>
      </c>
      <c r="G142" s="59">
        <v>0</v>
      </c>
      <c r="H142" s="59">
        <f>IF(G142="0","0",LOOKUP(G142,{0,33,40,50,60,70,80},{0,1,2,3,"3.5",4,5}))</f>
        <v>0</v>
      </c>
      <c r="I142" s="79">
        <v>0</v>
      </c>
      <c r="J142" s="79">
        <v>0</v>
      </c>
      <c r="K142" s="59">
        <f t="shared" si="24"/>
        <v>0</v>
      </c>
      <c r="L142" s="59">
        <f>IF(K142="0","0",LOOKUP(K142,{0,25,30,37,45,52,60},{0,1,2,3,"3.5",4,5}))</f>
        <v>0</v>
      </c>
      <c r="M142" s="79">
        <v>0</v>
      </c>
      <c r="N142" s="79">
        <v>0</v>
      </c>
      <c r="O142" s="59">
        <f t="shared" si="25"/>
        <v>0</v>
      </c>
      <c r="P142" s="59">
        <f>IF(O142="0","0",LOOKUP(O142,{0,33,40,50,60,70,80},{0,1,2,3,"3.5",4,5}))</f>
        <v>0</v>
      </c>
      <c r="Q142" s="79">
        <v>0</v>
      </c>
      <c r="R142" s="79">
        <v>0</v>
      </c>
      <c r="S142" s="59">
        <f t="shared" si="26"/>
        <v>0</v>
      </c>
      <c r="T142" s="59">
        <f>IF(S142="0","0",LOOKUP(S142,{0,33,40,50,60,70,80},{0,1,2,3,"3.5",4,5}))</f>
        <v>0</v>
      </c>
      <c r="U142" s="79">
        <v>0</v>
      </c>
      <c r="V142" s="79">
        <v>0</v>
      </c>
      <c r="W142" s="59">
        <f t="shared" si="27"/>
        <v>0</v>
      </c>
      <c r="X142" s="59">
        <f>IF(W142="0","0",LOOKUP(W142,{0,33,40,50,60,70,80},{0,1,2,3,"3.5",4,5}))</f>
        <v>0</v>
      </c>
      <c r="Y142" s="79">
        <v>0</v>
      </c>
      <c r="Z142" s="79">
        <v>0</v>
      </c>
      <c r="AA142" s="59">
        <f t="shared" si="28"/>
        <v>0</v>
      </c>
      <c r="AB142" s="59">
        <f>IF(AA142="0","0",LOOKUP(AA142,{0,33,40,50,60,70,80},{0,1,2,3,"3.5",4,5}))</f>
        <v>0</v>
      </c>
      <c r="AC142" s="49" t="s">
        <v>62</v>
      </c>
      <c r="AD142" s="49">
        <f>IF(ISBLANK(AB142)," ",IF(AB142="0","0",LOOKUP(AB142,{0,1,2,3,"3.5",4,5},{0,0,0,1,"1.5",2,3})))</f>
        <v>0</v>
      </c>
      <c r="AE142" s="77">
        <f t="shared" si="29"/>
        <v>0</v>
      </c>
      <c r="AF142" s="49" t="str">
        <f t="shared" si="30"/>
        <v>F</v>
      </c>
      <c r="AG142" s="58" t="str">
        <f t="shared" si="31"/>
        <v>Fail</v>
      </c>
      <c r="AI142" s="33" t="str">
        <f>IF(F142="0","0",LOOKUP(F142,{0,1,2,3,"3.5",4,5},{"F","D","C","B","A-","A","A+"}))</f>
        <v>F</v>
      </c>
      <c r="AJ142" s="33" t="str">
        <f>IF(H142="0","0",LOOKUP(H142,{0,1,2,3,"3.5",4,5},{"F","D","C","B","A-","A","A+"}))</f>
        <v>F</v>
      </c>
      <c r="AK142" s="33" t="str">
        <f>IF(L142="0","0",LOOKUP(L142,{0,1,2,3,"3.5",4,5},{"F","D","C","B","A-","A","A+"}))</f>
        <v>F</v>
      </c>
      <c r="AL142" s="33" t="str">
        <f>IF(P142="0","0",LOOKUP(P142,{0,1,2,3,"3.5",4,5},{"F","D","C","B","A-","A","A+"}))</f>
        <v>F</v>
      </c>
      <c r="AM142" s="33" t="str">
        <f>IF(T142="0","0",LOOKUP(T142,{0,1,2,3,"3.5",4,5},{"F","D","C","B","A-","A","A+"}))</f>
        <v>F</v>
      </c>
      <c r="AN142" s="33" t="str">
        <f>IF(X142="0","0",LOOKUP(X142,{0,1,2,3,"3.5",4,5},{"F","D","C","B","A-","A","A+"}))</f>
        <v>F</v>
      </c>
      <c r="AO142" s="33" t="str">
        <f>IF(AB142="0","0",LOOKUP(AB142,{0,1,2,3,"3.5",4,5},{"F","D","C","B","A-","A","A+"}))</f>
        <v>F</v>
      </c>
      <c r="AP142" s="52">
        <f t="shared" si="22"/>
        <v>0</v>
      </c>
    </row>
    <row r="143" spans="1:42" ht="20.100000000000001" customHeight="1" x14ac:dyDescent="0.25">
      <c r="A143" s="74">
        <v>3141</v>
      </c>
      <c r="B143" s="84" t="s">
        <v>739</v>
      </c>
      <c r="C143" s="79">
        <v>26</v>
      </c>
      <c r="D143" s="79">
        <v>19</v>
      </c>
      <c r="E143" s="59">
        <f t="shared" si="23"/>
        <v>45</v>
      </c>
      <c r="F143" s="59">
        <f>IF(E143="0","0",LOOKUP(E143,{0,33,40,50,60,70,80},{0,1,2,3,"3.5",4,5}))</f>
        <v>2</v>
      </c>
      <c r="G143" s="59">
        <v>0</v>
      </c>
      <c r="H143" s="59">
        <f>IF(G143="0","0",LOOKUP(G143,{0,33,40,50,60,70,80},{0,1,2,3,"3.5",4,5}))</f>
        <v>0</v>
      </c>
      <c r="I143" s="79">
        <v>18</v>
      </c>
      <c r="J143" s="79">
        <v>8</v>
      </c>
      <c r="K143" s="59">
        <f t="shared" si="24"/>
        <v>26</v>
      </c>
      <c r="L143" s="59">
        <f>IF(K143="0","0",LOOKUP(K143,{0,25,30,37,45,52,60},{0,1,2,3,"3.5",4,5}))</f>
        <v>1</v>
      </c>
      <c r="M143" s="79">
        <v>11</v>
      </c>
      <c r="N143" s="79">
        <v>20</v>
      </c>
      <c r="O143" s="59">
        <f t="shared" si="25"/>
        <v>0</v>
      </c>
      <c r="P143" s="59">
        <f>IF(O143="0","0",LOOKUP(O143,{0,33,40,50,60,70,80},{0,1,2,3,"3.5",4,5}))</f>
        <v>0</v>
      </c>
      <c r="Q143" s="79">
        <v>8</v>
      </c>
      <c r="R143" s="79">
        <v>17</v>
      </c>
      <c r="S143" s="59">
        <f t="shared" si="26"/>
        <v>0</v>
      </c>
      <c r="T143" s="59">
        <f>IF(S143="0","0",LOOKUP(S143,{0,33,40,50,60,70,80},{0,1,2,3,"3.5",4,5}))</f>
        <v>0</v>
      </c>
      <c r="U143" s="79">
        <v>14</v>
      </c>
      <c r="V143" s="79">
        <v>16</v>
      </c>
      <c r="W143" s="59">
        <f t="shared" si="27"/>
        <v>0</v>
      </c>
      <c r="X143" s="59">
        <f>IF(W143="0","0",LOOKUP(W143,{0,33,40,50,60,70,80},{0,1,2,3,"3.5",4,5}))</f>
        <v>0</v>
      </c>
      <c r="Y143" s="79">
        <v>16</v>
      </c>
      <c r="Z143" s="79">
        <v>13</v>
      </c>
      <c r="AA143" s="59">
        <f t="shared" si="28"/>
        <v>0</v>
      </c>
      <c r="AB143" s="59">
        <f>IF(AA143="0","0",LOOKUP(AA143,{0,33,40,50,60,70,80},{0,1,2,3,"3.5",4,5}))</f>
        <v>0</v>
      </c>
      <c r="AC143" s="49" t="s">
        <v>62</v>
      </c>
      <c r="AD143" s="49">
        <f>IF(ISBLANK(AB143)," ",IF(AB143="0","0",LOOKUP(AB143,{0,1,2,3,"3.5",4,5},{0,0,0,1,"1.5",2,3})))</f>
        <v>0</v>
      </c>
      <c r="AE143" s="77">
        <f t="shared" si="29"/>
        <v>0</v>
      </c>
      <c r="AF143" s="49" t="str">
        <f t="shared" si="30"/>
        <v>F</v>
      </c>
      <c r="AG143" s="58" t="str">
        <f t="shared" si="31"/>
        <v>Fail</v>
      </c>
      <c r="AI143" s="33" t="str">
        <f>IF(F143="0","0",LOOKUP(F143,{0,1,2,3,"3.5",4,5},{"F","D","C","B","A-","A","A+"}))</f>
        <v>C</v>
      </c>
      <c r="AJ143" s="33" t="str">
        <f>IF(H143="0","0",LOOKUP(H143,{0,1,2,3,"3.5",4,5},{"F","D","C","B","A-","A","A+"}))</f>
        <v>F</v>
      </c>
      <c r="AK143" s="33" t="str">
        <f>IF(L143="0","0",LOOKUP(L143,{0,1,2,3,"3.5",4,5},{"F","D","C","B","A-","A","A+"}))</f>
        <v>D</v>
      </c>
      <c r="AL143" s="33" t="str">
        <f>IF(P143="0","0",LOOKUP(P143,{0,1,2,3,"3.5",4,5},{"F","D","C","B","A-","A","A+"}))</f>
        <v>F</v>
      </c>
      <c r="AM143" s="33" t="str">
        <f>IF(T143="0","0",LOOKUP(T143,{0,1,2,3,"3.5",4,5},{"F","D","C","B","A-","A","A+"}))</f>
        <v>F</v>
      </c>
      <c r="AN143" s="33" t="str">
        <f>IF(X143="0","0",LOOKUP(X143,{0,1,2,3,"3.5",4,5},{"F","D","C","B","A-","A","A+"}))</f>
        <v>F</v>
      </c>
      <c r="AO143" s="33" t="str">
        <f>IF(AB143="0","0",LOOKUP(AB143,{0,1,2,3,"3.5",4,5},{"F","D","C","B","A-","A","A+"}))</f>
        <v>F</v>
      </c>
      <c r="AP143" s="52">
        <f t="shared" si="22"/>
        <v>71</v>
      </c>
    </row>
    <row r="144" spans="1:42" ht="20.100000000000001" customHeight="1" x14ac:dyDescent="0.25">
      <c r="A144" s="74">
        <v>3142</v>
      </c>
      <c r="B144" s="84" t="s">
        <v>740</v>
      </c>
      <c r="C144" s="79">
        <v>32</v>
      </c>
      <c r="D144" s="79">
        <v>25</v>
      </c>
      <c r="E144" s="59">
        <f t="shared" si="23"/>
        <v>57</v>
      </c>
      <c r="F144" s="59">
        <f>IF(E144="0","0",LOOKUP(E144,{0,33,40,50,60,70,80},{0,1,2,3,"3.5",4,5}))</f>
        <v>3</v>
      </c>
      <c r="G144" s="59">
        <v>0</v>
      </c>
      <c r="H144" s="59">
        <f>IF(G144="0","0",LOOKUP(G144,{0,33,40,50,60,70,80},{0,1,2,3,"3.5",4,5}))</f>
        <v>0</v>
      </c>
      <c r="I144" s="79">
        <v>12</v>
      </c>
      <c r="J144" s="79">
        <v>12</v>
      </c>
      <c r="K144" s="59">
        <f t="shared" si="24"/>
        <v>0</v>
      </c>
      <c r="L144" s="59">
        <f>IF(K144="0","0",LOOKUP(K144,{0,25,30,37,45,52,60},{0,1,2,3,"3.5",4,5}))</f>
        <v>0</v>
      </c>
      <c r="M144" s="79">
        <v>34</v>
      </c>
      <c r="N144" s="79">
        <v>20</v>
      </c>
      <c r="O144" s="59">
        <f t="shared" si="25"/>
        <v>54</v>
      </c>
      <c r="P144" s="59">
        <f>IF(O144="0","0",LOOKUP(O144,{0,33,40,50,60,70,80},{0,1,2,3,"3.5",4,5}))</f>
        <v>3</v>
      </c>
      <c r="Q144" s="79">
        <v>24</v>
      </c>
      <c r="R144" s="79">
        <v>21</v>
      </c>
      <c r="S144" s="59">
        <f t="shared" si="26"/>
        <v>45</v>
      </c>
      <c r="T144" s="59">
        <f>IF(S144="0","0",LOOKUP(S144,{0,33,40,50,60,70,80},{0,1,2,3,"3.5",4,5}))</f>
        <v>2</v>
      </c>
      <c r="U144" s="79">
        <v>33</v>
      </c>
      <c r="V144" s="79">
        <v>18</v>
      </c>
      <c r="W144" s="59">
        <f t="shared" si="27"/>
        <v>51</v>
      </c>
      <c r="X144" s="59">
        <f>IF(W144="0","0",LOOKUP(W144,{0,33,40,50,60,70,80},{0,1,2,3,"3.5",4,5}))</f>
        <v>3</v>
      </c>
      <c r="Y144" s="79">
        <v>14</v>
      </c>
      <c r="Z144" s="79">
        <v>14</v>
      </c>
      <c r="AA144" s="59">
        <f t="shared" si="28"/>
        <v>0</v>
      </c>
      <c r="AB144" s="59">
        <f>IF(AA144="0","0",LOOKUP(AA144,{0,33,40,50,60,70,80},{0,1,2,3,"3.5",4,5}))</f>
        <v>0</v>
      </c>
      <c r="AC144" s="49" t="s">
        <v>62</v>
      </c>
      <c r="AD144" s="49">
        <f>IF(ISBLANK(AB144)," ",IF(AB144="0","0",LOOKUP(AB144,{0,1,2,3,"3.5",4,5},{0,0,0,1,"1.5",2,3})))</f>
        <v>0</v>
      </c>
      <c r="AE144" s="77">
        <f t="shared" si="29"/>
        <v>0</v>
      </c>
      <c r="AF144" s="49" t="str">
        <f t="shared" si="30"/>
        <v>F</v>
      </c>
      <c r="AG144" s="58" t="str">
        <f t="shared" si="31"/>
        <v>Fail</v>
      </c>
      <c r="AI144" s="33" t="str">
        <f>IF(F144="0","0",LOOKUP(F144,{0,1,2,3,"3.5",4,5},{"F","D","C","B","A-","A","A+"}))</f>
        <v>B</v>
      </c>
      <c r="AJ144" s="33" t="str">
        <f>IF(H144="0","0",LOOKUP(H144,{0,1,2,3,"3.5",4,5},{"F","D","C","B","A-","A","A+"}))</f>
        <v>F</v>
      </c>
      <c r="AK144" s="33" t="str">
        <f>IF(L144="0","0",LOOKUP(L144,{0,1,2,3,"3.5",4,5},{"F","D","C","B","A-","A","A+"}))</f>
        <v>F</v>
      </c>
      <c r="AL144" s="33" t="str">
        <f>IF(P144="0","0",LOOKUP(P144,{0,1,2,3,"3.5",4,5},{"F","D","C","B","A-","A","A+"}))</f>
        <v>B</v>
      </c>
      <c r="AM144" s="33" t="str">
        <f>IF(T144="0","0",LOOKUP(T144,{0,1,2,3,"3.5",4,5},{"F","D","C","B","A-","A","A+"}))</f>
        <v>C</v>
      </c>
      <c r="AN144" s="33" t="str">
        <f>IF(X144="0","0",LOOKUP(X144,{0,1,2,3,"3.5",4,5},{"F","D","C","B","A-","A","A+"}))</f>
        <v>B</v>
      </c>
      <c r="AO144" s="33" t="str">
        <f>IF(AB144="0","0",LOOKUP(AB144,{0,1,2,3,"3.5",4,5},{"F","D","C","B","A-","A","A+"}))</f>
        <v>F</v>
      </c>
      <c r="AP144" s="52">
        <f t="shared" si="22"/>
        <v>207</v>
      </c>
    </row>
    <row r="145" spans="1:42" ht="20.100000000000001" customHeight="1" x14ac:dyDescent="0.25">
      <c r="A145" s="74">
        <v>3143</v>
      </c>
      <c r="B145" s="84" t="s">
        <v>741</v>
      </c>
      <c r="C145" s="79">
        <v>20</v>
      </c>
      <c r="D145" s="79">
        <v>10</v>
      </c>
      <c r="E145" s="59">
        <f t="shared" si="23"/>
        <v>30</v>
      </c>
      <c r="F145" s="59">
        <f>IF(E145="0","0",LOOKUP(E145,{0,33,40,50,60,70,80},{0,1,2,3,"3.5",4,5}))</f>
        <v>0</v>
      </c>
      <c r="G145" s="59">
        <v>33</v>
      </c>
      <c r="H145" s="59">
        <f>IF(G145="0","0",LOOKUP(G145,{0,33,40,50,60,70,80},{0,1,2,3,"3.5",4,5}))</f>
        <v>1</v>
      </c>
      <c r="I145" s="79">
        <v>17</v>
      </c>
      <c r="J145" s="79">
        <v>10</v>
      </c>
      <c r="K145" s="59">
        <f t="shared" si="24"/>
        <v>27</v>
      </c>
      <c r="L145" s="59">
        <f>IF(K145="0","0",LOOKUP(K145,{0,25,30,37,45,52,60},{0,1,2,3,"3.5",4,5}))</f>
        <v>1</v>
      </c>
      <c r="M145" s="79">
        <v>2</v>
      </c>
      <c r="N145" s="79">
        <v>12</v>
      </c>
      <c r="O145" s="59">
        <f t="shared" si="25"/>
        <v>0</v>
      </c>
      <c r="P145" s="59">
        <f>IF(O145="0","0",LOOKUP(O145,{0,33,40,50,60,70,80},{0,1,2,3,"3.5",4,5}))</f>
        <v>0</v>
      </c>
      <c r="Q145" s="79">
        <v>24</v>
      </c>
      <c r="R145" s="79">
        <v>13</v>
      </c>
      <c r="S145" s="59">
        <f t="shared" si="26"/>
        <v>37</v>
      </c>
      <c r="T145" s="59">
        <f>IF(S145="0","0",LOOKUP(S145,{0,33,40,50,60,70,80},{0,1,2,3,"3.5",4,5}))</f>
        <v>1</v>
      </c>
      <c r="U145" s="79">
        <v>19</v>
      </c>
      <c r="V145" s="79">
        <v>6</v>
      </c>
      <c r="W145" s="59">
        <f t="shared" si="27"/>
        <v>0</v>
      </c>
      <c r="X145" s="59">
        <f>IF(W145="0","0",LOOKUP(W145,{0,33,40,50,60,70,80},{0,1,2,3,"3.5",4,5}))</f>
        <v>0</v>
      </c>
      <c r="Y145" s="79">
        <v>7</v>
      </c>
      <c r="Z145" s="79">
        <v>14</v>
      </c>
      <c r="AA145" s="59">
        <f t="shared" si="28"/>
        <v>0</v>
      </c>
      <c r="AB145" s="59">
        <f>IF(AA145="0","0",LOOKUP(AA145,{0,33,40,50,60,70,80},{0,1,2,3,"3.5",4,5}))</f>
        <v>0</v>
      </c>
      <c r="AC145" s="49" t="s">
        <v>62</v>
      </c>
      <c r="AD145" s="49">
        <f>IF(ISBLANK(AB145)," ",IF(AB145="0","0",LOOKUP(AB145,{0,1,2,3,"3.5",4,5},{0,0,0,1,"1.5",2,3})))</f>
        <v>0</v>
      </c>
      <c r="AE145" s="77">
        <f t="shared" si="29"/>
        <v>0</v>
      </c>
      <c r="AF145" s="49" t="str">
        <f t="shared" si="30"/>
        <v>F</v>
      </c>
      <c r="AG145" s="58" t="str">
        <f t="shared" si="31"/>
        <v>Fail</v>
      </c>
      <c r="AI145" s="33" t="str">
        <f>IF(F145="0","0",LOOKUP(F145,{0,1,2,3,"3.5",4,5},{"F","D","C","B","A-","A","A+"}))</f>
        <v>F</v>
      </c>
      <c r="AJ145" s="33" t="str">
        <f>IF(H145="0","0",LOOKUP(H145,{0,1,2,3,"3.5",4,5},{"F","D","C","B","A-","A","A+"}))</f>
        <v>D</v>
      </c>
      <c r="AK145" s="33" t="str">
        <f>IF(L145="0","0",LOOKUP(L145,{0,1,2,3,"3.5",4,5},{"F","D","C","B","A-","A","A+"}))</f>
        <v>D</v>
      </c>
      <c r="AL145" s="33" t="str">
        <f>IF(P145="0","0",LOOKUP(P145,{0,1,2,3,"3.5",4,5},{"F","D","C","B","A-","A","A+"}))</f>
        <v>F</v>
      </c>
      <c r="AM145" s="33" t="str">
        <f>IF(T145="0","0",LOOKUP(T145,{0,1,2,3,"3.5",4,5},{"F","D","C","B","A-","A","A+"}))</f>
        <v>D</v>
      </c>
      <c r="AN145" s="33" t="str">
        <f>IF(X145="0","0",LOOKUP(X145,{0,1,2,3,"3.5",4,5},{"F","D","C","B","A-","A","A+"}))</f>
        <v>F</v>
      </c>
      <c r="AO145" s="33" t="str">
        <f>IF(AB145="0","0",LOOKUP(AB145,{0,1,2,3,"3.5",4,5},{"F","D","C","B","A-","A","A+"}))</f>
        <v>F</v>
      </c>
      <c r="AP145" s="52">
        <f t="shared" si="22"/>
        <v>127</v>
      </c>
    </row>
    <row r="146" spans="1:42" ht="20.100000000000001" customHeight="1" x14ac:dyDescent="0.25">
      <c r="A146" s="74">
        <v>3144</v>
      </c>
      <c r="B146" s="84" t="s">
        <v>742</v>
      </c>
      <c r="C146" s="79">
        <v>22</v>
      </c>
      <c r="D146" s="79">
        <v>21</v>
      </c>
      <c r="E146" s="59">
        <f t="shared" si="23"/>
        <v>43</v>
      </c>
      <c r="F146" s="59">
        <f>IF(E146="0","0",LOOKUP(E146,{0,33,40,50,60,70,80},{0,1,2,3,"3.5",4,5}))</f>
        <v>2</v>
      </c>
      <c r="G146" s="59">
        <v>0</v>
      </c>
      <c r="H146" s="59">
        <f>IF(G146="0","0",LOOKUP(G146,{0,33,40,50,60,70,80},{0,1,2,3,"3.5",4,5}))</f>
        <v>0</v>
      </c>
      <c r="I146" s="79">
        <v>17</v>
      </c>
      <c r="J146" s="79">
        <v>12</v>
      </c>
      <c r="K146" s="59">
        <f t="shared" si="24"/>
        <v>29</v>
      </c>
      <c r="L146" s="59">
        <f>IF(K146="0","0",LOOKUP(K146,{0,25,30,37,45,52,60},{0,1,2,3,"3.5",4,5}))</f>
        <v>1</v>
      </c>
      <c r="M146" s="79">
        <v>21</v>
      </c>
      <c r="N146" s="79">
        <v>18</v>
      </c>
      <c r="O146" s="59">
        <f t="shared" si="25"/>
        <v>39</v>
      </c>
      <c r="P146" s="59">
        <f>IF(O146="0","0",LOOKUP(O146,{0,33,40,50,60,70,80},{0,1,2,3,"3.5",4,5}))</f>
        <v>1</v>
      </c>
      <c r="Q146" s="79">
        <v>20</v>
      </c>
      <c r="R146" s="79">
        <v>11</v>
      </c>
      <c r="S146" s="59">
        <f t="shared" si="26"/>
        <v>31</v>
      </c>
      <c r="T146" s="59">
        <f>IF(S146="0","0",LOOKUP(S146,{0,33,40,50,60,70,80},{0,1,2,3,"3.5",4,5}))</f>
        <v>0</v>
      </c>
      <c r="U146" s="79">
        <v>19</v>
      </c>
      <c r="V146" s="79">
        <v>17</v>
      </c>
      <c r="W146" s="59">
        <f t="shared" si="27"/>
        <v>36</v>
      </c>
      <c r="X146" s="59">
        <f>IF(W146="0","0",LOOKUP(W146,{0,33,40,50,60,70,80},{0,1,2,3,"3.5",4,5}))</f>
        <v>1</v>
      </c>
      <c r="Y146" s="79">
        <v>9</v>
      </c>
      <c r="Z146" s="79">
        <v>17</v>
      </c>
      <c r="AA146" s="59">
        <f t="shared" si="28"/>
        <v>0</v>
      </c>
      <c r="AB146" s="59">
        <f>IF(AA146="0","0",LOOKUP(AA146,{0,33,40,50,60,70,80},{0,1,2,3,"3.5",4,5}))</f>
        <v>0</v>
      </c>
      <c r="AC146" s="49" t="s">
        <v>62</v>
      </c>
      <c r="AD146" s="49">
        <f>IF(ISBLANK(AB146)," ",IF(AB146="0","0",LOOKUP(AB146,{0,1,2,3,"3.5",4,5},{0,0,0,1,"1.5",2,3})))</f>
        <v>0</v>
      </c>
      <c r="AE146" s="77">
        <f t="shared" si="29"/>
        <v>0</v>
      </c>
      <c r="AF146" s="49" t="str">
        <f t="shared" si="30"/>
        <v>F</v>
      </c>
      <c r="AG146" s="58" t="str">
        <f t="shared" si="31"/>
        <v>Fail</v>
      </c>
      <c r="AI146" s="33" t="str">
        <f>IF(F146="0","0",LOOKUP(F146,{0,1,2,3,"3.5",4,5},{"F","D","C","B","A-","A","A+"}))</f>
        <v>C</v>
      </c>
      <c r="AJ146" s="33" t="str">
        <f>IF(H146="0","0",LOOKUP(H146,{0,1,2,3,"3.5",4,5},{"F","D","C","B","A-","A","A+"}))</f>
        <v>F</v>
      </c>
      <c r="AK146" s="33" t="str">
        <f>IF(L146="0","0",LOOKUP(L146,{0,1,2,3,"3.5",4,5},{"F","D","C","B","A-","A","A+"}))</f>
        <v>D</v>
      </c>
      <c r="AL146" s="33" t="str">
        <f>IF(P146="0","0",LOOKUP(P146,{0,1,2,3,"3.5",4,5},{"F","D","C","B","A-","A","A+"}))</f>
        <v>D</v>
      </c>
      <c r="AM146" s="33" t="str">
        <f>IF(T146="0","0",LOOKUP(T146,{0,1,2,3,"3.5",4,5},{"F","D","C","B","A-","A","A+"}))</f>
        <v>F</v>
      </c>
      <c r="AN146" s="33" t="str">
        <f>IF(X146="0","0",LOOKUP(X146,{0,1,2,3,"3.5",4,5},{"F","D","C","B","A-","A","A+"}))</f>
        <v>D</v>
      </c>
      <c r="AO146" s="33" t="str">
        <f>IF(AB146="0","0",LOOKUP(AB146,{0,1,2,3,"3.5",4,5},{"F","D","C","B","A-","A","A+"}))</f>
        <v>F</v>
      </c>
      <c r="AP146" s="52">
        <f t="shared" si="22"/>
        <v>178</v>
      </c>
    </row>
    <row r="147" spans="1:42" ht="20.100000000000001" customHeight="1" x14ac:dyDescent="0.25">
      <c r="A147" s="74">
        <v>3145</v>
      </c>
      <c r="B147" s="84" t="s">
        <v>743</v>
      </c>
      <c r="C147" s="79">
        <v>35</v>
      </c>
      <c r="D147" s="79">
        <v>21</v>
      </c>
      <c r="E147" s="59">
        <f t="shared" si="23"/>
        <v>56</v>
      </c>
      <c r="F147" s="59">
        <f>IF(E147="0","0",LOOKUP(E147,{0,33,40,50,60,70,80},{0,1,2,3,"3.5",4,5}))</f>
        <v>3</v>
      </c>
      <c r="G147" s="59">
        <v>0</v>
      </c>
      <c r="H147" s="59">
        <f>IF(G147="0","0",LOOKUP(G147,{0,33,40,50,60,70,80},{0,1,2,3,"3.5",4,5}))</f>
        <v>0</v>
      </c>
      <c r="I147" s="79">
        <v>18</v>
      </c>
      <c r="J147" s="79">
        <v>11</v>
      </c>
      <c r="K147" s="59">
        <f t="shared" si="24"/>
        <v>29</v>
      </c>
      <c r="L147" s="59">
        <f>IF(K147="0","0",LOOKUP(K147,{0,25,30,37,45,52,60},{0,1,2,3,"3.5",4,5}))</f>
        <v>1</v>
      </c>
      <c r="M147" s="79">
        <v>18</v>
      </c>
      <c r="N147" s="79">
        <v>9</v>
      </c>
      <c r="O147" s="59">
        <f t="shared" si="25"/>
        <v>0</v>
      </c>
      <c r="P147" s="59">
        <f>IF(O147="0","0",LOOKUP(O147,{0,33,40,50,60,70,80},{0,1,2,3,"3.5",4,5}))</f>
        <v>0</v>
      </c>
      <c r="Q147" s="79">
        <v>25</v>
      </c>
      <c r="R147" s="79">
        <v>15</v>
      </c>
      <c r="S147" s="59">
        <f t="shared" si="26"/>
        <v>40</v>
      </c>
      <c r="T147" s="59">
        <f>IF(S147="0","0",LOOKUP(S147,{0,33,40,50,60,70,80},{0,1,2,3,"3.5",4,5}))</f>
        <v>2</v>
      </c>
      <c r="U147" s="79">
        <v>28</v>
      </c>
      <c r="V147" s="79">
        <v>15</v>
      </c>
      <c r="W147" s="59">
        <f t="shared" si="27"/>
        <v>43</v>
      </c>
      <c r="X147" s="59">
        <f>IF(W147="0","0",LOOKUP(W147,{0,33,40,50,60,70,80},{0,1,2,3,"3.5",4,5}))</f>
        <v>2</v>
      </c>
      <c r="Y147" s="79">
        <v>19</v>
      </c>
      <c r="Z147" s="79">
        <v>14</v>
      </c>
      <c r="AA147" s="59">
        <f t="shared" si="28"/>
        <v>33</v>
      </c>
      <c r="AB147" s="59">
        <f>IF(AA147="0","0",LOOKUP(AA147,{0,33,40,50,60,70,80},{0,1,2,3,"3.5",4,5}))</f>
        <v>1</v>
      </c>
      <c r="AC147" s="49" t="s">
        <v>62</v>
      </c>
      <c r="AD147" s="49">
        <f>IF(ISBLANK(AB147)," ",IF(AB147="0","0",LOOKUP(AB147,{0,1,2,3,"3.5",4,5},{0,0,0,1,"1.5",2,3})))</f>
        <v>0</v>
      </c>
      <c r="AE147" s="77">
        <f t="shared" si="29"/>
        <v>0</v>
      </c>
      <c r="AF147" s="49" t="str">
        <f t="shared" si="30"/>
        <v>F</v>
      </c>
      <c r="AG147" s="58" t="str">
        <f t="shared" si="31"/>
        <v>Fail</v>
      </c>
      <c r="AI147" s="33" t="str">
        <f>IF(F147="0","0",LOOKUP(F147,{0,1,2,3,"3.5",4,5},{"F","D","C","B","A-","A","A+"}))</f>
        <v>B</v>
      </c>
      <c r="AJ147" s="33" t="str">
        <f>IF(H147="0","0",LOOKUP(H147,{0,1,2,3,"3.5",4,5},{"F","D","C","B","A-","A","A+"}))</f>
        <v>F</v>
      </c>
      <c r="AK147" s="33" t="str">
        <f>IF(L147="0","0",LOOKUP(L147,{0,1,2,3,"3.5",4,5},{"F","D","C","B","A-","A","A+"}))</f>
        <v>D</v>
      </c>
      <c r="AL147" s="33" t="str">
        <f>IF(P147="0","0",LOOKUP(P147,{0,1,2,3,"3.5",4,5},{"F","D","C","B","A-","A","A+"}))</f>
        <v>F</v>
      </c>
      <c r="AM147" s="33" t="str">
        <f>IF(T147="0","0",LOOKUP(T147,{0,1,2,3,"3.5",4,5},{"F","D","C","B","A-","A","A+"}))</f>
        <v>C</v>
      </c>
      <c r="AN147" s="33" t="str">
        <f>IF(X147="0","0",LOOKUP(X147,{0,1,2,3,"3.5",4,5},{"F","D","C","B","A-","A","A+"}))</f>
        <v>C</v>
      </c>
      <c r="AO147" s="33" t="str">
        <f>IF(AB147="0","0",LOOKUP(AB147,{0,1,2,3,"3.5",4,5},{"F","D","C","B","A-","A","A+"}))</f>
        <v>D</v>
      </c>
      <c r="AP147" s="52">
        <f t="shared" si="22"/>
        <v>201</v>
      </c>
    </row>
    <row r="148" spans="1:42" ht="20.100000000000001" customHeight="1" x14ac:dyDescent="0.25">
      <c r="A148" s="74">
        <v>3146</v>
      </c>
      <c r="B148" s="84" t="s">
        <v>744</v>
      </c>
      <c r="C148" s="79">
        <v>40</v>
      </c>
      <c r="D148" s="79">
        <v>19</v>
      </c>
      <c r="E148" s="59">
        <f t="shared" si="23"/>
        <v>59</v>
      </c>
      <c r="F148" s="59">
        <f>IF(E148="0","0",LOOKUP(E148,{0,33,40,50,60,70,80},{0,1,2,3,"3.5",4,5}))</f>
        <v>3</v>
      </c>
      <c r="G148" s="59">
        <v>0</v>
      </c>
      <c r="H148" s="59">
        <f>IF(G148="0","0",LOOKUP(G148,{0,33,40,50,60,70,80},{0,1,2,3,"3.5",4,5}))</f>
        <v>0</v>
      </c>
      <c r="I148" s="79">
        <v>19</v>
      </c>
      <c r="J148" s="79">
        <v>15</v>
      </c>
      <c r="K148" s="59">
        <f t="shared" si="24"/>
        <v>34</v>
      </c>
      <c r="L148" s="59">
        <f>IF(K148="0","0",LOOKUP(K148,{0,25,30,37,45,52,60},{0,1,2,3,"3.5",4,5}))</f>
        <v>2</v>
      </c>
      <c r="M148" s="79">
        <v>29</v>
      </c>
      <c r="N148" s="79">
        <v>13</v>
      </c>
      <c r="O148" s="59">
        <f t="shared" si="25"/>
        <v>42</v>
      </c>
      <c r="P148" s="59">
        <f>IF(O148="0","0",LOOKUP(O148,{0,33,40,50,60,70,80},{0,1,2,3,"3.5",4,5}))</f>
        <v>2</v>
      </c>
      <c r="Q148" s="79">
        <v>28</v>
      </c>
      <c r="R148" s="79">
        <v>12</v>
      </c>
      <c r="S148" s="59">
        <f t="shared" si="26"/>
        <v>40</v>
      </c>
      <c r="T148" s="59">
        <f>IF(S148="0","0",LOOKUP(S148,{0,33,40,50,60,70,80},{0,1,2,3,"3.5",4,5}))</f>
        <v>2</v>
      </c>
      <c r="U148" s="79">
        <v>35</v>
      </c>
      <c r="V148" s="79">
        <v>17</v>
      </c>
      <c r="W148" s="59">
        <f t="shared" si="27"/>
        <v>52</v>
      </c>
      <c r="X148" s="59">
        <f>IF(W148="0","0",LOOKUP(W148,{0,33,40,50,60,70,80},{0,1,2,3,"3.5",4,5}))</f>
        <v>3</v>
      </c>
      <c r="Y148" s="79">
        <v>18</v>
      </c>
      <c r="Z148" s="79">
        <v>15</v>
      </c>
      <c r="AA148" s="59">
        <f t="shared" si="28"/>
        <v>0</v>
      </c>
      <c r="AB148" s="59">
        <f>IF(AA148="0","0",LOOKUP(AA148,{0,33,40,50,60,70,80},{0,1,2,3,"3.5",4,5}))</f>
        <v>0</v>
      </c>
      <c r="AC148" s="49" t="s">
        <v>62</v>
      </c>
      <c r="AD148" s="49">
        <f>IF(ISBLANK(AB148)," ",IF(AB148="0","0",LOOKUP(AB148,{0,1,2,3,"3.5",4,5},{0,0,0,1,"1.5",2,3})))</f>
        <v>0</v>
      </c>
      <c r="AE148" s="77">
        <f t="shared" si="29"/>
        <v>0</v>
      </c>
      <c r="AF148" s="49" t="str">
        <f t="shared" si="30"/>
        <v>F</v>
      </c>
      <c r="AG148" s="58" t="str">
        <f t="shared" si="31"/>
        <v>Fail</v>
      </c>
      <c r="AI148" s="33" t="str">
        <f>IF(F148="0","0",LOOKUP(F148,{0,1,2,3,"3.5",4,5},{"F","D","C","B","A-","A","A+"}))</f>
        <v>B</v>
      </c>
      <c r="AJ148" s="33" t="str">
        <f>IF(H148="0","0",LOOKUP(H148,{0,1,2,3,"3.5",4,5},{"F","D","C","B","A-","A","A+"}))</f>
        <v>F</v>
      </c>
      <c r="AK148" s="33" t="str">
        <f>IF(L148="0","0",LOOKUP(L148,{0,1,2,3,"3.5",4,5},{"F","D","C","B","A-","A","A+"}))</f>
        <v>C</v>
      </c>
      <c r="AL148" s="33" t="str">
        <f>IF(P148="0","0",LOOKUP(P148,{0,1,2,3,"3.5",4,5},{"F","D","C","B","A-","A","A+"}))</f>
        <v>C</v>
      </c>
      <c r="AM148" s="33" t="str">
        <f>IF(T148="0","0",LOOKUP(T148,{0,1,2,3,"3.5",4,5},{"F","D","C","B","A-","A","A+"}))</f>
        <v>C</v>
      </c>
      <c r="AN148" s="33" t="str">
        <f>IF(X148="0","0",LOOKUP(X148,{0,1,2,3,"3.5",4,5},{"F","D","C","B","A-","A","A+"}))</f>
        <v>B</v>
      </c>
      <c r="AO148" s="33" t="str">
        <f>IF(AB148="0","0",LOOKUP(AB148,{0,1,2,3,"3.5",4,5},{"F","D","C","B","A-","A","A+"}))</f>
        <v>F</v>
      </c>
      <c r="AP148" s="52">
        <f t="shared" si="22"/>
        <v>227</v>
      </c>
    </row>
    <row r="149" spans="1:42" ht="20.100000000000001" customHeight="1" x14ac:dyDescent="0.25">
      <c r="A149" s="74">
        <v>3147</v>
      </c>
      <c r="B149" s="84" t="s">
        <v>745</v>
      </c>
      <c r="C149" s="79">
        <v>0</v>
      </c>
      <c r="D149" s="79">
        <v>0</v>
      </c>
      <c r="E149" s="59">
        <f t="shared" si="23"/>
        <v>0</v>
      </c>
      <c r="F149" s="59">
        <f>IF(E149="0","0",LOOKUP(E149,{0,33,40,50,60,70,80},{0,1,2,3,"3.5",4,5}))</f>
        <v>0</v>
      </c>
      <c r="G149" s="59">
        <v>0</v>
      </c>
      <c r="H149" s="59">
        <f>IF(G149="0","0",LOOKUP(G149,{0,33,40,50,60,70,80},{0,1,2,3,"3.5",4,5}))</f>
        <v>0</v>
      </c>
      <c r="I149" s="79">
        <v>0</v>
      </c>
      <c r="J149" s="79">
        <v>0</v>
      </c>
      <c r="K149" s="59">
        <f t="shared" si="24"/>
        <v>0</v>
      </c>
      <c r="L149" s="59">
        <f>IF(K149="0","0",LOOKUP(K149,{0,25,30,37,45,52,60},{0,1,2,3,"3.5",4,5}))</f>
        <v>0</v>
      </c>
      <c r="M149" s="79">
        <v>0</v>
      </c>
      <c r="N149" s="79">
        <v>0</v>
      </c>
      <c r="O149" s="59">
        <f t="shared" si="25"/>
        <v>0</v>
      </c>
      <c r="P149" s="59">
        <f>IF(O149="0","0",LOOKUP(O149,{0,33,40,50,60,70,80},{0,1,2,3,"3.5",4,5}))</f>
        <v>0</v>
      </c>
      <c r="Q149" s="79">
        <v>0</v>
      </c>
      <c r="R149" s="79">
        <v>0</v>
      </c>
      <c r="S149" s="59">
        <f t="shared" si="26"/>
        <v>0</v>
      </c>
      <c r="T149" s="59">
        <f>IF(S149="0","0",LOOKUP(S149,{0,33,40,50,60,70,80},{0,1,2,3,"3.5",4,5}))</f>
        <v>0</v>
      </c>
      <c r="U149" s="79">
        <v>0</v>
      </c>
      <c r="V149" s="79">
        <v>0</v>
      </c>
      <c r="W149" s="59">
        <f t="shared" si="27"/>
        <v>0</v>
      </c>
      <c r="X149" s="59">
        <f>IF(W149="0","0",LOOKUP(W149,{0,33,40,50,60,70,80},{0,1,2,3,"3.5",4,5}))</f>
        <v>0</v>
      </c>
      <c r="Y149" s="79">
        <v>0</v>
      </c>
      <c r="Z149" s="79">
        <v>0</v>
      </c>
      <c r="AA149" s="59">
        <f t="shared" si="28"/>
        <v>0</v>
      </c>
      <c r="AB149" s="59">
        <f>IF(AA149="0","0",LOOKUP(AA149,{0,33,40,50,60,70,80},{0,1,2,3,"3.5",4,5}))</f>
        <v>0</v>
      </c>
      <c r="AC149" s="49" t="s">
        <v>62</v>
      </c>
      <c r="AD149" s="49">
        <f>IF(ISBLANK(AB149)," ",IF(AB149="0","0",LOOKUP(AB149,{0,1,2,3,"3.5",4,5},{0,0,0,1,"1.5",2,3})))</f>
        <v>0</v>
      </c>
      <c r="AE149" s="77">
        <f t="shared" si="29"/>
        <v>0</v>
      </c>
      <c r="AF149" s="49" t="str">
        <f t="shared" si="30"/>
        <v>F</v>
      </c>
      <c r="AG149" s="58" t="str">
        <f t="shared" si="31"/>
        <v>Fail</v>
      </c>
      <c r="AI149" s="33" t="str">
        <f>IF(F149="0","0",LOOKUP(F149,{0,1,2,3,"3.5",4,5},{"F","D","C","B","A-","A","A+"}))</f>
        <v>F</v>
      </c>
      <c r="AJ149" s="33" t="str">
        <f>IF(H149="0","0",LOOKUP(H149,{0,1,2,3,"3.5",4,5},{"F","D","C","B","A-","A","A+"}))</f>
        <v>F</v>
      </c>
      <c r="AK149" s="33" t="str">
        <f>IF(L149="0","0",LOOKUP(L149,{0,1,2,3,"3.5",4,5},{"F","D","C","B","A-","A","A+"}))</f>
        <v>F</v>
      </c>
      <c r="AL149" s="33" t="str">
        <f>IF(P149="0","0",LOOKUP(P149,{0,1,2,3,"3.5",4,5},{"F","D","C","B","A-","A","A+"}))</f>
        <v>F</v>
      </c>
      <c r="AM149" s="33" t="str">
        <f>IF(T149="0","0",LOOKUP(T149,{0,1,2,3,"3.5",4,5},{"F","D","C","B","A-","A","A+"}))</f>
        <v>F</v>
      </c>
      <c r="AN149" s="33" t="str">
        <f>IF(X149="0","0",LOOKUP(X149,{0,1,2,3,"3.5",4,5},{"F","D","C","B","A-","A","A+"}))</f>
        <v>F</v>
      </c>
      <c r="AO149" s="33" t="str">
        <f>IF(AB149="0","0",LOOKUP(AB149,{0,1,2,3,"3.5",4,5},{"F","D","C","B","A-","A","A+"}))</f>
        <v>F</v>
      </c>
      <c r="AP149" s="52">
        <f t="shared" si="22"/>
        <v>0</v>
      </c>
    </row>
    <row r="150" spans="1:42" ht="20.100000000000001" customHeight="1" x14ac:dyDescent="0.25">
      <c r="A150" s="74">
        <v>3148</v>
      </c>
      <c r="B150" s="84" t="s">
        <v>746</v>
      </c>
      <c r="C150" s="79">
        <v>25</v>
      </c>
      <c r="D150" s="79">
        <v>22</v>
      </c>
      <c r="E150" s="59">
        <f t="shared" si="23"/>
        <v>47</v>
      </c>
      <c r="F150" s="59">
        <f>IF(E150="0","0",LOOKUP(E150,{0,33,40,50,60,70,80},{0,1,2,3,"3.5",4,5}))</f>
        <v>2</v>
      </c>
      <c r="G150" s="59">
        <v>0</v>
      </c>
      <c r="H150" s="59">
        <f>IF(G150="0","0",LOOKUP(G150,{0,33,40,50,60,70,80},{0,1,2,3,"3.5",4,5}))</f>
        <v>0</v>
      </c>
      <c r="I150" s="79">
        <v>18</v>
      </c>
      <c r="J150" s="79">
        <v>16</v>
      </c>
      <c r="K150" s="59">
        <f t="shared" si="24"/>
        <v>34</v>
      </c>
      <c r="L150" s="59">
        <f>IF(K150="0","0",LOOKUP(K150,{0,25,30,37,45,52,60},{0,1,2,3,"3.5",4,5}))</f>
        <v>2</v>
      </c>
      <c r="M150" s="79">
        <v>19</v>
      </c>
      <c r="N150" s="79">
        <v>21</v>
      </c>
      <c r="O150" s="59">
        <f t="shared" si="25"/>
        <v>40</v>
      </c>
      <c r="P150" s="59">
        <f>IF(O150="0","0",LOOKUP(O150,{0,33,40,50,60,70,80},{0,1,2,3,"3.5",4,5}))</f>
        <v>2</v>
      </c>
      <c r="Q150" s="79">
        <v>11</v>
      </c>
      <c r="R150" s="79">
        <v>15</v>
      </c>
      <c r="S150" s="59">
        <f t="shared" si="26"/>
        <v>0</v>
      </c>
      <c r="T150" s="59">
        <f>IF(S150="0","0",LOOKUP(S150,{0,33,40,50,60,70,80},{0,1,2,3,"3.5",4,5}))</f>
        <v>0</v>
      </c>
      <c r="U150" s="79">
        <v>4</v>
      </c>
      <c r="V150" s="79">
        <v>17</v>
      </c>
      <c r="W150" s="59">
        <f t="shared" si="27"/>
        <v>0</v>
      </c>
      <c r="X150" s="59">
        <f>IF(W150="0","0",LOOKUP(W150,{0,33,40,50,60,70,80},{0,1,2,3,"3.5",4,5}))</f>
        <v>0</v>
      </c>
      <c r="Y150" s="79">
        <v>12</v>
      </c>
      <c r="Z150" s="79">
        <v>15</v>
      </c>
      <c r="AA150" s="59">
        <f t="shared" si="28"/>
        <v>0</v>
      </c>
      <c r="AB150" s="59">
        <f>IF(AA150="0","0",LOOKUP(AA150,{0,33,40,50,60,70,80},{0,1,2,3,"3.5",4,5}))</f>
        <v>0</v>
      </c>
      <c r="AC150" s="49" t="s">
        <v>62</v>
      </c>
      <c r="AD150" s="49">
        <f>IF(ISBLANK(AB150)," ",IF(AB150="0","0",LOOKUP(AB150,{0,1,2,3,"3.5",4,5},{0,0,0,1,"1.5",2,3})))</f>
        <v>0</v>
      </c>
      <c r="AE150" s="77">
        <f t="shared" si="29"/>
        <v>0</v>
      </c>
      <c r="AF150" s="49" t="str">
        <f t="shared" si="30"/>
        <v>F</v>
      </c>
      <c r="AG150" s="58" t="str">
        <f t="shared" si="31"/>
        <v>Fail</v>
      </c>
      <c r="AI150" s="33" t="str">
        <f>IF(F150="0","0",LOOKUP(F150,{0,1,2,3,"3.5",4,5},{"F","D","C","B","A-","A","A+"}))</f>
        <v>C</v>
      </c>
      <c r="AJ150" s="33" t="str">
        <f>IF(H150="0","0",LOOKUP(H150,{0,1,2,3,"3.5",4,5},{"F","D","C","B","A-","A","A+"}))</f>
        <v>F</v>
      </c>
      <c r="AK150" s="33" t="str">
        <f>IF(L150="0","0",LOOKUP(L150,{0,1,2,3,"3.5",4,5},{"F","D","C","B","A-","A","A+"}))</f>
        <v>C</v>
      </c>
      <c r="AL150" s="33" t="str">
        <f>IF(P150="0","0",LOOKUP(P150,{0,1,2,3,"3.5",4,5},{"F","D","C","B","A-","A","A+"}))</f>
        <v>C</v>
      </c>
      <c r="AM150" s="33" t="str">
        <f>IF(T150="0","0",LOOKUP(T150,{0,1,2,3,"3.5",4,5},{"F","D","C","B","A-","A","A+"}))</f>
        <v>F</v>
      </c>
      <c r="AN150" s="33" t="str">
        <f>IF(X150="0","0",LOOKUP(X150,{0,1,2,3,"3.5",4,5},{"F","D","C","B","A-","A","A+"}))</f>
        <v>F</v>
      </c>
      <c r="AO150" s="33" t="str">
        <f>IF(AB150="0","0",LOOKUP(AB150,{0,1,2,3,"3.5",4,5},{"F","D","C","B","A-","A","A+"}))</f>
        <v>F</v>
      </c>
      <c r="AP150" s="52">
        <f t="shared" si="22"/>
        <v>121</v>
      </c>
    </row>
    <row r="151" spans="1:42" ht="20.100000000000001" customHeight="1" x14ac:dyDescent="0.25">
      <c r="A151" s="74">
        <v>3149</v>
      </c>
      <c r="B151" s="84" t="s">
        <v>747</v>
      </c>
      <c r="C151" s="79">
        <v>25</v>
      </c>
      <c r="D151" s="79">
        <v>20</v>
      </c>
      <c r="E151" s="59">
        <f t="shared" si="23"/>
        <v>45</v>
      </c>
      <c r="F151" s="59">
        <f>IF(E151="0","0",LOOKUP(E151,{0,33,40,50,60,70,80},{0,1,2,3,"3.5",4,5}))</f>
        <v>2</v>
      </c>
      <c r="G151" s="59">
        <v>35</v>
      </c>
      <c r="H151" s="59">
        <f>IF(G151="0","0",LOOKUP(G151,{0,33,40,50,60,70,80},{0,1,2,3,"3.5",4,5}))</f>
        <v>1</v>
      </c>
      <c r="I151" s="79">
        <v>18</v>
      </c>
      <c r="J151" s="79">
        <v>7</v>
      </c>
      <c r="K151" s="59">
        <f t="shared" si="24"/>
        <v>0</v>
      </c>
      <c r="L151" s="59">
        <f>IF(K151="0","0",LOOKUP(K151,{0,25,30,37,45,52,60},{0,1,2,3,"3.5",4,5}))</f>
        <v>0</v>
      </c>
      <c r="M151" s="79">
        <v>26</v>
      </c>
      <c r="N151" s="79">
        <v>19</v>
      </c>
      <c r="O151" s="59">
        <f t="shared" si="25"/>
        <v>45</v>
      </c>
      <c r="P151" s="59">
        <f>IF(O151="0","0",LOOKUP(O151,{0,33,40,50,60,70,80},{0,1,2,3,"3.5",4,5}))</f>
        <v>2</v>
      </c>
      <c r="Q151" s="79">
        <v>24</v>
      </c>
      <c r="R151" s="79">
        <v>15</v>
      </c>
      <c r="S151" s="59">
        <f t="shared" si="26"/>
        <v>39</v>
      </c>
      <c r="T151" s="59">
        <f>IF(S151="0","0",LOOKUP(S151,{0,33,40,50,60,70,80},{0,1,2,3,"3.5",4,5}))</f>
        <v>1</v>
      </c>
      <c r="U151" s="79">
        <v>25</v>
      </c>
      <c r="V151" s="79">
        <v>15</v>
      </c>
      <c r="W151" s="59">
        <f t="shared" si="27"/>
        <v>40</v>
      </c>
      <c r="X151" s="59">
        <f>IF(W151="0","0",LOOKUP(W151,{0,33,40,50,60,70,80},{0,1,2,3,"3.5",4,5}))</f>
        <v>2</v>
      </c>
      <c r="Y151" s="79">
        <v>11</v>
      </c>
      <c r="Z151" s="79">
        <v>16</v>
      </c>
      <c r="AA151" s="59">
        <f t="shared" si="28"/>
        <v>0</v>
      </c>
      <c r="AB151" s="59">
        <f>IF(AA151="0","0",LOOKUP(AA151,{0,33,40,50,60,70,80},{0,1,2,3,"3.5",4,5}))</f>
        <v>0</v>
      </c>
      <c r="AC151" s="49" t="s">
        <v>62</v>
      </c>
      <c r="AD151" s="49">
        <f>IF(ISBLANK(AB151)," ",IF(AB151="0","0",LOOKUP(AB151,{0,1,2,3,"3.5",4,5},{0,0,0,1,"1.5",2,3})))</f>
        <v>0</v>
      </c>
      <c r="AE151" s="77">
        <f t="shared" si="29"/>
        <v>0</v>
      </c>
      <c r="AF151" s="49" t="str">
        <f t="shared" si="30"/>
        <v>F</v>
      </c>
      <c r="AG151" s="58" t="str">
        <f t="shared" si="31"/>
        <v>Fail</v>
      </c>
      <c r="AI151" s="33" t="str">
        <f>IF(F151="0","0",LOOKUP(F151,{0,1,2,3,"3.5",4,5},{"F","D","C","B","A-","A","A+"}))</f>
        <v>C</v>
      </c>
      <c r="AJ151" s="33" t="str">
        <f>IF(H151="0","0",LOOKUP(H151,{0,1,2,3,"3.5",4,5},{"F","D","C","B","A-","A","A+"}))</f>
        <v>D</v>
      </c>
      <c r="AK151" s="33" t="str">
        <f>IF(L151="0","0",LOOKUP(L151,{0,1,2,3,"3.5",4,5},{"F","D","C","B","A-","A","A+"}))</f>
        <v>F</v>
      </c>
      <c r="AL151" s="33" t="str">
        <f>IF(P151="0","0",LOOKUP(P151,{0,1,2,3,"3.5",4,5},{"F","D","C","B","A-","A","A+"}))</f>
        <v>C</v>
      </c>
      <c r="AM151" s="33" t="str">
        <f>IF(T151="0","0",LOOKUP(T151,{0,1,2,3,"3.5",4,5},{"F","D","C","B","A-","A","A+"}))</f>
        <v>D</v>
      </c>
      <c r="AN151" s="33" t="str">
        <f>IF(X151="0","0",LOOKUP(X151,{0,1,2,3,"3.5",4,5},{"F","D","C","B","A-","A","A+"}))</f>
        <v>C</v>
      </c>
      <c r="AO151" s="33" t="str">
        <f>IF(AB151="0","0",LOOKUP(AB151,{0,1,2,3,"3.5",4,5},{"F","D","C","B","A-","A","A+"}))</f>
        <v>F</v>
      </c>
      <c r="AP151" s="52">
        <f t="shared" si="22"/>
        <v>204</v>
      </c>
    </row>
    <row r="152" spans="1:42" ht="20.100000000000001" customHeight="1" x14ac:dyDescent="0.25">
      <c r="A152" s="74">
        <v>3150</v>
      </c>
      <c r="B152" s="84" t="s">
        <v>748</v>
      </c>
      <c r="C152" s="79">
        <v>0</v>
      </c>
      <c r="D152" s="79">
        <v>0</v>
      </c>
      <c r="E152" s="59">
        <f t="shared" si="23"/>
        <v>0</v>
      </c>
      <c r="F152" s="59">
        <f>IF(E152="0","0",LOOKUP(E152,{0,33,40,50,60,70,80},{0,1,2,3,"3.5",4,5}))</f>
        <v>0</v>
      </c>
      <c r="G152" s="59">
        <v>0</v>
      </c>
      <c r="H152" s="59">
        <f>IF(G152="0","0",LOOKUP(G152,{0,33,40,50,60,70,80},{0,1,2,3,"3.5",4,5}))</f>
        <v>0</v>
      </c>
      <c r="I152" s="79">
        <v>0</v>
      </c>
      <c r="J152" s="79">
        <v>0</v>
      </c>
      <c r="K152" s="59">
        <f t="shared" si="24"/>
        <v>0</v>
      </c>
      <c r="L152" s="59">
        <f>IF(K152="0","0",LOOKUP(K152,{0,25,30,37,45,52,60},{0,1,2,3,"3.5",4,5}))</f>
        <v>0</v>
      </c>
      <c r="M152" s="79">
        <v>0</v>
      </c>
      <c r="N152" s="79">
        <v>0</v>
      </c>
      <c r="O152" s="59">
        <f t="shared" si="25"/>
        <v>0</v>
      </c>
      <c r="P152" s="59">
        <f>IF(O152="0","0",LOOKUP(O152,{0,33,40,50,60,70,80},{0,1,2,3,"3.5",4,5}))</f>
        <v>0</v>
      </c>
      <c r="Q152" s="79">
        <v>0</v>
      </c>
      <c r="R152" s="79">
        <v>0</v>
      </c>
      <c r="S152" s="59">
        <f t="shared" si="26"/>
        <v>0</v>
      </c>
      <c r="T152" s="59">
        <f>IF(S152="0","0",LOOKUP(S152,{0,33,40,50,60,70,80},{0,1,2,3,"3.5",4,5}))</f>
        <v>0</v>
      </c>
      <c r="U152" s="79">
        <v>0</v>
      </c>
      <c r="V152" s="79">
        <v>0</v>
      </c>
      <c r="W152" s="59">
        <f t="shared" si="27"/>
        <v>0</v>
      </c>
      <c r="X152" s="59">
        <f>IF(W152="0","0",LOOKUP(W152,{0,33,40,50,60,70,80},{0,1,2,3,"3.5",4,5}))</f>
        <v>0</v>
      </c>
      <c r="Y152" s="79">
        <v>0</v>
      </c>
      <c r="Z152" s="79">
        <v>0</v>
      </c>
      <c r="AA152" s="59">
        <f t="shared" si="28"/>
        <v>0</v>
      </c>
      <c r="AB152" s="59">
        <f>IF(AA152="0","0",LOOKUP(AA152,{0,33,40,50,60,70,80},{0,1,2,3,"3.5",4,5}))</f>
        <v>0</v>
      </c>
      <c r="AC152" s="49" t="s">
        <v>62</v>
      </c>
      <c r="AD152" s="49">
        <f>IF(ISBLANK(AB152)," ",IF(AB152="0","0",LOOKUP(AB152,{0,1,2,3,"3.5",4,5},{0,0,0,1,"1.5",2,3})))</f>
        <v>0</v>
      </c>
      <c r="AE152" s="77">
        <f t="shared" si="29"/>
        <v>0</v>
      </c>
      <c r="AF152" s="49" t="str">
        <f t="shared" si="30"/>
        <v>F</v>
      </c>
      <c r="AG152" s="58" t="str">
        <f t="shared" si="31"/>
        <v>Fail</v>
      </c>
      <c r="AI152" s="33" t="str">
        <f>IF(F152="0","0",LOOKUP(F152,{0,1,2,3,"3.5",4,5},{"F","D","C","B","A-","A","A+"}))</f>
        <v>F</v>
      </c>
      <c r="AJ152" s="33" t="str">
        <f>IF(H152="0","0",LOOKUP(H152,{0,1,2,3,"3.5",4,5},{"F","D","C","B","A-","A","A+"}))</f>
        <v>F</v>
      </c>
      <c r="AK152" s="33" t="str">
        <f>IF(L152="0","0",LOOKUP(L152,{0,1,2,3,"3.5",4,5},{"F","D","C","B","A-","A","A+"}))</f>
        <v>F</v>
      </c>
      <c r="AL152" s="33" t="str">
        <f>IF(P152="0","0",LOOKUP(P152,{0,1,2,3,"3.5",4,5},{"F","D","C","B","A-","A","A+"}))</f>
        <v>F</v>
      </c>
      <c r="AM152" s="33" t="str">
        <f>IF(T152="0","0",LOOKUP(T152,{0,1,2,3,"3.5",4,5},{"F","D","C","B","A-","A","A+"}))</f>
        <v>F</v>
      </c>
      <c r="AN152" s="33" t="str">
        <f>IF(X152="0","0",LOOKUP(X152,{0,1,2,3,"3.5",4,5},{"F","D","C","B","A-","A","A+"}))</f>
        <v>F</v>
      </c>
      <c r="AO152" s="33" t="str">
        <f>IF(AB152="0","0",LOOKUP(AB152,{0,1,2,3,"3.5",4,5},{"F","D","C","B","A-","A","A+"}))</f>
        <v>F</v>
      </c>
      <c r="AP152" s="52">
        <f t="shared" si="22"/>
        <v>0</v>
      </c>
    </row>
    <row r="153" spans="1:42" ht="20.100000000000001" customHeight="1" x14ac:dyDescent="0.25">
      <c r="A153" s="74">
        <v>3151</v>
      </c>
      <c r="B153" s="84" t="s">
        <v>749</v>
      </c>
      <c r="C153" s="79">
        <v>26</v>
      </c>
      <c r="D153" s="79">
        <v>17</v>
      </c>
      <c r="E153" s="59">
        <f t="shared" si="23"/>
        <v>43</v>
      </c>
      <c r="F153" s="59">
        <f>IF(E153="0","0",LOOKUP(E153,{0,33,40,50,60,70,80},{0,1,2,3,"3.5",4,5}))</f>
        <v>2</v>
      </c>
      <c r="G153" s="59">
        <v>33</v>
      </c>
      <c r="H153" s="59">
        <f>IF(G153="0","0",LOOKUP(G153,{0,33,40,50,60,70,80},{0,1,2,3,"3.5",4,5}))</f>
        <v>1</v>
      </c>
      <c r="I153" s="79">
        <v>33</v>
      </c>
      <c r="J153" s="79">
        <v>7</v>
      </c>
      <c r="K153" s="59">
        <f t="shared" si="24"/>
        <v>0</v>
      </c>
      <c r="L153" s="59">
        <f>IF(K153="0","0",LOOKUP(K153,{0,25,30,37,45,52,60},{0,1,2,3,"3.5",4,5}))</f>
        <v>0</v>
      </c>
      <c r="M153" s="79">
        <v>27</v>
      </c>
      <c r="N153" s="79">
        <v>19</v>
      </c>
      <c r="O153" s="59">
        <f t="shared" si="25"/>
        <v>46</v>
      </c>
      <c r="P153" s="59">
        <f>IF(O153="0","0",LOOKUP(O153,{0,33,40,50,60,70,80},{0,1,2,3,"3.5",4,5}))</f>
        <v>2</v>
      </c>
      <c r="Q153" s="79">
        <v>26</v>
      </c>
      <c r="R153" s="79">
        <v>14</v>
      </c>
      <c r="S153" s="59">
        <f t="shared" si="26"/>
        <v>40</v>
      </c>
      <c r="T153" s="59">
        <f>IF(S153="0","0",LOOKUP(S153,{0,33,40,50,60,70,80},{0,1,2,3,"3.5",4,5}))</f>
        <v>2</v>
      </c>
      <c r="U153" s="79">
        <v>14</v>
      </c>
      <c r="V153" s="79">
        <v>17</v>
      </c>
      <c r="W153" s="59">
        <f t="shared" si="27"/>
        <v>0</v>
      </c>
      <c r="X153" s="59">
        <f>IF(W153="0","0",LOOKUP(W153,{0,33,40,50,60,70,80},{0,1,2,3,"3.5",4,5}))</f>
        <v>0</v>
      </c>
      <c r="Y153" s="79">
        <v>9</v>
      </c>
      <c r="Z153" s="79">
        <v>12</v>
      </c>
      <c r="AA153" s="59">
        <f t="shared" si="28"/>
        <v>0</v>
      </c>
      <c r="AB153" s="59">
        <f>IF(AA153="0","0",LOOKUP(AA153,{0,33,40,50,60,70,80},{0,1,2,3,"3.5",4,5}))</f>
        <v>0</v>
      </c>
      <c r="AC153" s="49" t="s">
        <v>62</v>
      </c>
      <c r="AD153" s="49">
        <f>IF(ISBLANK(AB153)," ",IF(AB153="0","0",LOOKUP(AB153,{0,1,2,3,"3.5",4,5},{0,0,0,1,"1.5",2,3})))</f>
        <v>0</v>
      </c>
      <c r="AE153" s="77">
        <f t="shared" si="29"/>
        <v>0</v>
      </c>
      <c r="AF153" s="49" t="str">
        <f t="shared" si="30"/>
        <v>F</v>
      </c>
      <c r="AG153" s="58" t="str">
        <f t="shared" si="31"/>
        <v>Fail</v>
      </c>
      <c r="AI153" s="33" t="str">
        <f>IF(F153="0","0",LOOKUP(F153,{0,1,2,3,"3.5",4,5},{"F","D","C","B","A-","A","A+"}))</f>
        <v>C</v>
      </c>
      <c r="AJ153" s="33" t="str">
        <f>IF(H153="0","0",LOOKUP(H153,{0,1,2,3,"3.5",4,5},{"F","D","C","B","A-","A","A+"}))</f>
        <v>D</v>
      </c>
      <c r="AK153" s="33" t="str">
        <f>IF(L153="0","0",LOOKUP(L153,{0,1,2,3,"3.5",4,5},{"F","D","C","B","A-","A","A+"}))</f>
        <v>F</v>
      </c>
      <c r="AL153" s="33" t="str">
        <f>IF(P153="0","0",LOOKUP(P153,{0,1,2,3,"3.5",4,5},{"F","D","C","B","A-","A","A+"}))</f>
        <v>C</v>
      </c>
      <c r="AM153" s="33" t="str">
        <f>IF(T153="0","0",LOOKUP(T153,{0,1,2,3,"3.5",4,5},{"F","D","C","B","A-","A","A+"}))</f>
        <v>C</v>
      </c>
      <c r="AN153" s="33" t="str">
        <f>IF(X153="0","0",LOOKUP(X153,{0,1,2,3,"3.5",4,5},{"F","D","C","B","A-","A","A+"}))</f>
        <v>F</v>
      </c>
      <c r="AO153" s="33" t="str">
        <f>IF(AB153="0","0",LOOKUP(AB153,{0,1,2,3,"3.5",4,5},{"F","D","C","B","A-","A","A+"}))</f>
        <v>F</v>
      </c>
      <c r="AP153" s="52">
        <f t="shared" si="22"/>
        <v>162</v>
      </c>
    </row>
    <row r="154" spans="1:42" ht="20.100000000000001" customHeight="1" x14ac:dyDescent="0.25">
      <c r="A154" s="74">
        <v>3152</v>
      </c>
      <c r="B154" s="84" t="s">
        <v>750</v>
      </c>
      <c r="C154" s="79">
        <v>0</v>
      </c>
      <c r="D154" s="79">
        <v>0</v>
      </c>
      <c r="E154" s="59">
        <f t="shared" si="23"/>
        <v>0</v>
      </c>
      <c r="F154" s="59">
        <f>IF(E154="0","0",LOOKUP(E154,{0,33,40,50,60,70,80},{0,1,2,3,"3.5",4,5}))</f>
        <v>0</v>
      </c>
      <c r="G154" s="59">
        <v>0</v>
      </c>
      <c r="H154" s="59">
        <f>IF(G154="0","0",LOOKUP(G154,{0,33,40,50,60,70,80},{0,1,2,3,"3.5",4,5}))</f>
        <v>0</v>
      </c>
      <c r="I154" s="79">
        <v>0</v>
      </c>
      <c r="J154" s="79">
        <v>0</v>
      </c>
      <c r="K154" s="59">
        <f t="shared" si="24"/>
        <v>0</v>
      </c>
      <c r="L154" s="59">
        <f>IF(K154="0","0",LOOKUP(K154,{0,25,30,37,45,52,60},{0,1,2,3,"3.5",4,5}))</f>
        <v>0</v>
      </c>
      <c r="M154" s="79">
        <v>0</v>
      </c>
      <c r="N154" s="79">
        <v>0</v>
      </c>
      <c r="O154" s="59">
        <f t="shared" si="25"/>
        <v>0</v>
      </c>
      <c r="P154" s="59">
        <f>IF(O154="0","0",LOOKUP(O154,{0,33,40,50,60,70,80},{0,1,2,3,"3.5",4,5}))</f>
        <v>0</v>
      </c>
      <c r="Q154" s="79">
        <v>0</v>
      </c>
      <c r="R154" s="79">
        <v>0</v>
      </c>
      <c r="S154" s="59">
        <f t="shared" si="26"/>
        <v>0</v>
      </c>
      <c r="T154" s="59">
        <f>IF(S154="0","0",LOOKUP(S154,{0,33,40,50,60,70,80},{0,1,2,3,"3.5",4,5}))</f>
        <v>0</v>
      </c>
      <c r="U154" s="79">
        <v>0</v>
      </c>
      <c r="V154" s="79">
        <v>0</v>
      </c>
      <c r="W154" s="59">
        <f t="shared" si="27"/>
        <v>0</v>
      </c>
      <c r="X154" s="59">
        <f>IF(W154="0","0",LOOKUP(W154,{0,33,40,50,60,70,80},{0,1,2,3,"3.5",4,5}))</f>
        <v>0</v>
      </c>
      <c r="Y154" s="79">
        <v>0</v>
      </c>
      <c r="Z154" s="79">
        <v>0</v>
      </c>
      <c r="AA154" s="59">
        <f t="shared" si="28"/>
        <v>0</v>
      </c>
      <c r="AB154" s="59">
        <f>IF(AA154="0","0",LOOKUP(AA154,{0,33,40,50,60,70,80},{0,1,2,3,"3.5",4,5}))</f>
        <v>0</v>
      </c>
      <c r="AC154" s="49" t="s">
        <v>62</v>
      </c>
      <c r="AD154" s="49">
        <f>IF(ISBLANK(AB154)," ",IF(AB154="0","0",LOOKUP(AB154,{0,1,2,3,"3.5",4,5},{0,0,0,1,"1.5",2,3})))</f>
        <v>0</v>
      </c>
      <c r="AE154" s="77">
        <f t="shared" si="29"/>
        <v>0</v>
      </c>
      <c r="AF154" s="49" t="str">
        <f t="shared" si="30"/>
        <v>F</v>
      </c>
      <c r="AG154" s="58" t="str">
        <f t="shared" si="31"/>
        <v>Fail</v>
      </c>
      <c r="AI154" s="33" t="str">
        <f>IF(F154="0","0",LOOKUP(F154,{0,1,2,3,"3.5",4,5},{"F","D","C","B","A-","A","A+"}))</f>
        <v>F</v>
      </c>
      <c r="AJ154" s="33" t="str">
        <f>IF(H154="0","0",LOOKUP(H154,{0,1,2,3,"3.5",4,5},{"F","D","C","B","A-","A","A+"}))</f>
        <v>F</v>
      </c>
      <c r="AK154" s="33" t="str">
        <f>IF(L154="0","0",LOOKUP(L154,{0,1,2,3,"3.5",4,5},{"F","D","C","B","A-","A","A+"}))</f>
        <v>F</v>
      </c>
      <c r="AL154" s="33" t="str">
        <f>IF(P154="0","0",LOOKUP(P154,{0,1,2,3,"3.5",4,5},{"F","D","C","B","A-","A","A+"}))</f>
        <v>F</v>
      </c>
      <c r="AM154" s="33" t="str">
        <f>IF(T154="0","0",LOOKUP(T154,{0,1,2,3,"3.5",4,5},{"F","D","C","B","A-","A","A+"}))</f>
        <v>F</v>
      </c>
      <c r="AN154" s="33" t="str">
        <f>IF(X154="0","0",LOOKUP(X154,{0,1,2,3,"3.5",4,5},{"F","D","C","B","A-","A","A+"}))</f>
        <v>F</v>
      </c>
      <c r="AO154" s="33" t="str">
        <f>IF(AB154="0","0",LOOKUP(AB154,{0,1,2,3,"3.5",4,5},{"F","D","C","B","A-","A","A+"}))</f>
        <v>F</v>
      </c>
      <c r="AP154" s="52">
        <f t="shared" si="22"/>
        <v>0</v>
      </c>
    </row>
    <row r="155" spans="1:42" ht="20.100000000000001" customHeight="1" x14ac:dyDescent="0.25">
      <c r="A155" s="74">
        <v>3153</v>
      </c>
      <c r="B155" s="84" t="s">
        <v>751</v>
      </c>
      <c r="C155" s="79">
        <v>34</v>
      </c>
      <c r="D155" s="79">
        <v>20</v>
      </c>
      <c r="E155" s="59">
        <f t="shared" si="23"/>
        <v>54</v>
      </c>
      <c r="F155" s="59">
        <f>IF(E155="0","0",LOOKUP(E155,{0,33,40,50,60,70,80},{0,1,2,3,"3.5",4,5}))</f>
        <v>3</v>
      </c>
      <c r="G155" s="59">
        <v>0</v>
      </c>
      <c r="H155" s="59">
        <f>IF(G155="0","0",LOOKUP(G155,{0,33,40,50,60,70,80},{0,1,2,3,"3.5",4,5}))</f>
        <v>0</v>
      </c>
      <c r="I155" s="79">
        <v>26</v>
      </c>
      <c r="J155" s="79">
        <v>15</v>
      </c>
      <c r="K155" s="59">
        <f t="shared" si="24"/>
        <v>41</v>
      </c>
      <c r="L155" s="59">
        <f>IF(K155="0","0",LOOKUP(K155,{0,25,30,37,45,52,60},{0,1,2,3,"3.5",4,5}))</f>
        <v>3</v>
      </c>
      <c r="M155" s="79">
        <v>30</v>
      </c>
      <c r="N155" s="79">
        <v>23</v>
      </c>
      <c r="O155" s="59">
        <f t="shared" si="25"/>
        <v>53</v>
      </c>
      <c r="P155" s="59">
        <f>IF(O155="0","0",LOOKUP(O155,{0,33,40,50,60,70,80},{0,1,2,3,"3.5",4,5}))</f>
        <v>3</v>
      </c>
      <c r="Q155" s="79">
        <v>42</v>
      </c>
      <c r="R155" s="79">
        <v>21</v>
      </c>
      <c r="S155" s="59">
        <f t="shared" si="26"/>
        <v>63</v>
      </c>
      <c r="T155" s="59" t="str">
        <f>IF(S155="0","0",LOOKUP(S155,{0,33,40,50,60,70,80},{0,1,2,3,"3.5",4,5}))</f>
        <v>3.5</v>
      </c>
      <c r="U155" s="79">
        <v>25</v>
      </c>
      <c r="V155" s="79">
        <v>18</v>
      </c>
      <c r="W155" s="59">
        <f t="shared" si="27"/>
        <v>43</v>
      </c>
      <c r="X155" s="59">
        <f>IF(W155="0","0",LOOKUP(W155,{0,33,40,50,60,70,80},{0,1,2,3,"3.5",4,5}))</f>
        <v>2</v>
      </c>
      <c r="Y155" s="79">
        <v>20</v>
      </c>
      <c r="Z155" s="79">
        <v>13</v>
      </c>
      <c r="AA155" s="59">
        <f t="shared" si="28"/>
        <v>33</v>
      </c>
      <c r="AB155" s="59">
        <f>IF(AA155="0","0",LOOKUP(AA155,{0,33,40,50,60,70,80},{0,1,2,3,"3.5",4,5}))</f>
        <v>1</v>
      </c>
      <c r="AC155" s="49" t="s">
        <v>62</v>
      </c>
      <c r="AD155" s="49">
        <f>IF(ISBLANK(AB155)," ",IF(AB155="0","0",LOOKUP(AB155,{0,1,2,3,"3.5",4,5},{0,0,0,1,"1.5",2,3})))</f>
        <v>0</v>
      </c>
      <c r="AE155" s="77">
        <f t="shared" si="29"/>
        <v>0</v>
      </c>
      <c r="AF155" s="49" t="str">
        <f t="shared" si="30"/>
        <v>F</v>
      </c>
      <c r="AG155" s="58" t="str">
        <f t="shared" si="31"/>
        <v>Fail</v>
      </c>
      <c r="AI155" s="33" t="str">
        <f>IF(F155="0","0",LOOKUP(F155,{0,1,2,3,"3.5",4,5},{"F","D","C","B","A-","A","A+"}))</f>
        <v>B</v>
      </c>
      <c r="AJ155" s="33" t="str">
        <f>IF(H155="0","0",LOOKUP(H155,{0,1,2,3,"3.5",4,5},{"F","D","C","B","A-","A","A+"}))</f>
        <v>F</v>
      </c>
      <c r="AK155" s="33" t="str">
        <f>IF(L155="0","0",LOOKUP(L155,{0,1,2,3,"3.5",4,5},{"F","D","C","B","A-","A","A+"}))</f>
        <v>B</v>
      </c>
      <c r="AL155" s="33" t="str">
        <f>IF(P155="0","0",LOOKUP(P155,{0,1,2,3,"3.5",4,5},{"F","D","C","B","A-","A","A+"}))</f>
        <v>B</v>
      </c>
      <c r="AM155" s="33" t="str">
        <f>IF(T155="0","0",LOOKUP(T155,{0,1,2,3,"3.5",4,5},{"F","D","C","B","A-","A","A+"}))</f>
        <v>A-</v>
      </c>
      <c r="AN155" s="33" t="str">
        <f>IF(X155="0","0",LOOKUP(X155,{0,1,2,3,"3.5",4,5},{"F","D","C","B","A-","A","A+"}))</f>
        <v>C</v>
      </c>
      <c r="AO155" s="33" t="str">
        <f>IF(AB155="0","0",LOOKUP(AB155,{0,1,2,3,"3.5",4,5},{"F","D","C","B","A-","A","A+"}))</f>
        <v>D</v>
      </c>
      <c r="AP155" s="52">
        <f t="shared" si="22"/>
        <v>287</v>
      </c>
    </row>
    <row r="156" spans="1:42" ht="20.100000000000001" customHeight="1" x14ac:dyDescent="0.25">
      <c r="A156" s="74">
        <v>3154</v>
      </c>
      <c r="B156" s="84" t="s">
        <v>752</v>
      </c>
      <c r="C156" s="79">
        <v>26</v>
      </c>
      <c r="D156" s="79">
        <v>13</v>
      </c>
      <c r="E156" s="59">
        <f t="shared" si="23"/>
        <v>39</v>
      </c>
      <c r="F156" s="59">
        <f>IF(E156="0","0",LOOKUP(E156,{0,33,40,50,60,70,80},{0,1,2,3,"3.5",4,5}))</f>
        <v>1</v>
      </c>
      <c r="G156" s="59">
        <v>0</v>
      </c>
      <c r="H156" s="59">
        <f>IF(G156="0","0",LOOKUP(G156,{0,33,40,50,60,70,80},{0,1,2,3,"3.5",4,5}))</f>
        <v>0</v>
      </c>
      <c r="I156" s="79">
        <v>19</v>
      </c>
      <c r="J156" s="79">
        <v>12</v>
      </c>
      <c r="K156" s="59">
        <f t="shared" si="24"/>
        <v>31</v>
      </c>
      <c r="L156" s="59">
        <f>IF(K156="0","0",LOOKUP(K156,{0,25,30,37,45,52,60},{0,1,2,3,"3.5",4,5}))</f>
        <v>2</v>
      </c>
      <c r="M156" s="79">
        <v>19</v>
      </c>
      <c r="N156" s="79">
        <v>22</v>
      </c>
      <c r="O156" s="59">
        <f t="shared" si="25"/>
        <v>41</v>
      </c>
      <c r="P156" s="59">
        <f>IF(O156="0","0",LOOKUP(O156,{0,33,40,50,60,70,80},{0,1,2,3,"3.5",4,5}))</f>
        <v>2</v>
      </c>
      <c r="Q156" s="79">
        <v>25</v>
      </c>
      <c r="R156" s="79">
        <v>17</v>
      </c>
      <c r="S156" s="59">
        <f t="shared" si="26"/>
        <v>42</v>
      </c>
      <c r="T156" s="59">
        <f>IF(S156="0","0",LOOKUP(S156,{0,33,40,50,60,70,80},{0,1,2,3,"3.5",4,5}))</f>
        <v>2</v>
      </c>
      <c r="U156" s="79">
        <v>29</v>
      </c>
      <c r="V156" s="79">
        <v>21</v>
      </c>
      <c r="W156" s="59">
        <f t="shared" si="27"/>
        <v>50</v>
      </c>
      <c r="X156" s="59">
        <f>IF(W156="0","0",LOOKUP(W156,{0,33,40,50,60,70,80},{0,1,2,3,"3.5",4,5}))</f>
        <v>3</v>
      </c>
      <c r="Y156" s="79">
        <v>14</v>
      </c>
      <c r="Z156" s="79">
        <v>15</v>
      </c>
      <c r="AA156" s="59">
        <f t="shared" si="28"/>
        <v>0</v>
      </c>
      <c r="AB156" s="59">
        <f>IF(AA156="0","0",LOOKUP(AA156,{0,33,40,50,60,70,80},{0,1,2,3,"3.5",4,5}))</f>
        <v>0</v>
      </c>
      <c r="AC156" s="49" t="s">
        <v>62</v>
      </c>
      <c r="AD156" s="49">
        <f>IF(ISBLANK(AB156)," ",IF(AB156="0","0",LOOKUP(AB156,{0,1,2,3,"3.5",4,5},{0,0,0,1,"1.5",2,3})))</f>
        <v>0</v>
      </c>
      <c r="AE156" s="77">
        <f t="shared" si="29"/>
        <v>0</v>
      </c>
      <c r="AF156" s="49" t="str">
        <f t="shared" si="30"/>
        <v>F</v>
      </c>
      <c r="AG156" s="58" t="str">
        <f t="shared" si="31"/>
        <v>Fail</v>
      </c>
      <c r="AI156" s="33" t="str">
        <f>IF(F156="0","0",LOOKUP(F156,{0,1,2,3,"3.5",4,5},{"F","D","C","B","A-","A","A+"}))</f>
        <v>D</v>
      </c>
      <c r="AJ156" s="33" t="str">
        <f>IF(H156="0","0",LOOKUP(H156,{0,1,2,3,"3.5",4,5},{"F","D","C","B","A-","A","A+"}))</f>
        <v>F</v>
      </c>
      <c r="AK156" s="33" t="str">
        <f>IF(L156="0","0",LOOKUP(L156,{0,1,2,3,"3.5",4,5},{"F","D","C","B","A-","A","A+"}))</f>
        <v>C</v>
      </c>
      <c r="AL156" s="33" t="str">
        <f>IF(P156="0","0",LOOKUP(P156,{0,1,2,3,"3.5",4,5},{"F","D","C","B","A-","A","A+"}))</f>
        <v>C</v>
      </c>
      <c r="AM156" s="33" t="str">
        <f>IF(T156="0","0",LOOKUP(T156,{0,1,2,3,"3.5",4,5},{"F","D","C","B","A-","A","A+"}))</f>
        <v>C</v>
      </c>
      <c r="AN156" s="33" t="str">
        <f>IF(X156="0","0",LOOKUP(X156,{0,1,2,3,"3.5",4,5},{"F","D","C","B","A-","A","A+"}))</f>
        <v>B</v>
      </c>
      <c r="AO156" s="33" t="str">
        <f>IF(AB156="0","0",LOOKUP(AB156,{0,1,2,3,"3.5",4,5},{"F","D","C","B","A-","A","A+"}))</f>
        <v>F</v>
      </c>
      <c r="AP156" s="52">
        <f t="shared" si="22"/>
        <v>203</v>
      </c>
    </row>
    <row r="157" spans="1:42" ht="20.100000000000001" customHeight="1" x14ac:dyDescent="0.25">
      <c r="A157" s="74">
        <v>3155</v>
      </c>
      <c r="B157" s="84" t="s">
        <v>753</v>
      </c>
      <c r="C157" s="79">
        <v>21</v>
      </c>
      <c r="D157" s="79">
        <v>16</v>
      </c>
      <c r="E157" s="59">
        <f t="shared" si="23"/>
        <v>37</v>
      </c>
      <c r="F157" s="59">
        <f>IF(E157="0","0",LOOKUP(E157,{0,33,40,50,60,70,80},{0,1,2,3,"3.5",4,5}))</f>
        <v>1</v>
      </c>
      <c r="G157" s="59">
        <v>0</v>
      </c>
      <c r="H157" s="59">
        <f>IF(G157="0","0",LOOKUP(G157,{0,33,40,50,60,70,80},{0,1,2,3,"3.5",4,5}))</f>
        <v>0</v>
      </c>
      <c r="I157" s="79">
        <v>13</v>
      </c>
      <c r="J157" s="79">
        <v>7</v>
      </c>
      <c r="K157" s="59">
        <f t="shared" si="24"/>
        <v>0</v>
      </c>
      <c r="L157" s="59">
        <f>IF(K157="0","0",LOOKUP(K157,{0,25,30,37,45,52,60},{0,1,2,3,"3.5",4,5}))</f>
        <v>0</v>
      </c>
      <c r="M157" s="79">
        <v>0</v>
      </c>
      <c r="N157" s="79">
        <v>10</v>
      </c>
      <c r="O157" s="59">
        <f t="shared" si="25"/>
        <v>0</v>
      </c>
      <c r="P157" s="59">
        <f>IF(O157="0","0",LOOKUP(O157,{0,33,40,50,60,70,80},{0,1,2,3,"3.5",4,5}))</f>
        <v>0</v>
      </c>
      <c r="Q157" s="79">
        <v>14</v>
      </c>
      <c r="R157" s="79">
        <v>10</v>
      </c>
      <c r="S157" s="59">
        <f t="shared" si="26"/>
        <v>0</v>
      </c>
      <c r="T157" s="59">
        <f>IF(S157="0","0",LOOKUP(S157,{0,33,40,50,60,70,80},{0,1,2,3,"3.5",4,5}))</f>
        <v>0</v>
      </c>
      <c r="U157" s="79">
        <v>11</v>
      </c>
      <c r="V157" s="79">
        <v>11</v>
      </c>
      <c r="W157" s="59">
        <f t="shared" si="27"/>
        <v>0</v>
      </c>
      <c r="X157" s="59">
        <f>IF(W157="0","0",LOOKUP(W157,{0,33,40,50,60,70,80},{0,1,2,3,"3.5",4,5}))</f>
        <v>0</v>
      </c>
      <c r="Y157" s="79">
        <v>12</v>
      </c>
      <c r="Z157" s="79">
        <v>11</v>
      </c>
      <c r="AA157" s="59">
        <f t="shared" si="28"/>
        <v>0</v>
      </c>
      <c r="AB157" s="59">
        <f>IF(AA157="0","0",LOOKUP(AA157,{0,33,40,50,60,70,80},{0,1,2,3,"3.5",4,5}))</f>
        <v>0</v>
      </c>
      <c r="AC157" s="49" t="s">
        <v>62</v>
      </c>
      <c r="AD157" s="49">
        <f>IF(ISBLANK(AB157)," ",IF(AB157="0","0",LOOKUP(AB157,{0,1,2,3,"3.5",4,5},{0,0,0,1,"1.5",2,3})))</f>
        <v>0</v>
      </c>
      <c r="AE157" s="77">
        <f t="shared" si="29"/>
        <v>0</v>
      </c>
      <c r="AF157" s="49" t="str">
        <f t="shared" si="30"/>
        <v>F</v>
      </c>
      <c r="AG157" s="58" t="str">
        <f t="shared" si="31"/>
        <v>Fail</v>
      </c>
      <c r="AI157" s="33" t="str">
        <f>IF(F157="0","0",LOOKUP(F157,{0,1,2,3,"3.5",4,5},{"F","D","C","B","A-","A","A+"}))</f>
        <v>D</v>
      </c>
      <c r="AJ157" s="33" t="str">
        <f>IF(H157="0","0",LOOKUP(H157,{0,1,2,3,"3.5",4,5},{"F","D","C","B","A-","A","A+"}))</f>
        <v>F</v>
      </c>
      <c r="AK157" s="33" t="str">
        <f>IF(L157="0","0",LOOKUP(L157,{0,1,2,3,"3.5",4,5},{"F","D","C","B","A-","A","A+"}))</f>
        <v>F</v>
      </c>
      <c r="AL157" s="33" t="str">
        <f>IF(P157="0","0",LOOKUP(P157,{0,1,2,3,"3.5",4,5},{"F","D","C","B","A-","A","A+"}))</f>
        <v>F</v>
      </c>
      <c r="AM157" s="33" t="str">
        <f>IF(T157="0","0",LOOKUP(T157,{0,1,2,3,"3.5",4,5},{"F","D","C","B","A-","A","A+"}))</f>
        <v>F</v>
      </c>
      <c r="AN157" s="33" t="str">
        <f>IF(X157="0","0",LOOKUP(X157,{0,1,2,3,"3.5",4,5},{"F","D","C","B","A-","A","A+"}))</f>
        <v>F</v>
      </c>
      <c r="AO157" s="33" t="str">
        <f>IF(AB157="0","0",LOOKUP(AB157,{0,1,2,3,"3.5",4,5},{"F","D","C","B","A-","A","A+"}))</f>
        <v>F</v>
      </c>
      <c r="AP157" s="52">
        <f t="shared" si="22"/>
        <v>37</v>
      </c>
    </row>
    <row r="158" spans="1:42" ht="20.100000000000001" customHeight="1" x14ac:dyDescent="0.25">
      <c r="A158" s="74">
        <v>3156</v>
      </c>
      <c r="B158" s="84" t="s">
        <v>754</v>
      </c>
      <c r="C158" s="79">
        <v>30</v>
      </c>
      <c r="D158" s="79">
        <v>23</v>
      </c>
      <c r="E158" s="59">
        <f t="shared" si="23"/>
        <v>53</v>
      </c>
      <c r="F158" s="59">
        <f>IF(E158="0","0",LOOKUP(E158,{0,33,40,50,60,70,80},{0,1,2,3,"3.5",4,5}))</f>
        <v>3</v>
      </c>
      <c r="G158" s="59">
        <v>0</v>
      </c>
      <c r="H158" s="59">
        <f>IF(G158="0","0",LOOKUP(G158,{0,33,40,50,60,70,80},{0,1,2,3,"3.5",4,5}))</f>
        <v>0</v>
      </c>
      <c r="I158" s="79">
        <v>13</v>
      </c>
      <c r="J158" s="79">
        <v>11</v>
      </c>
      <c r="K158" s="59">
        <f t="shared" si="24"/>
        <v>24</v>
      </c>
      <c r="L158" s="59">
        <f>IF(K158="0","0",LOOKUP(K158,{0,25,30,37,45,52,60},{0,1,2,3,"3.5",4,5}))</f>
        <v>0</v>
      </c>
      <c r="M158" s="79"/>
      <c r="N158" s="79"/>
      <c r="O158" s="59">
        <f t="shared" si="25"/>
        <v>0</v>
      </c>
      <c r="P158" s="59">
        <f>IF(O158="0","0",LOOKUP(O158,{0,33,40,50,60,70,80},{0,1,2,3,"3.5",4,5}))</f>
        <v>0</v>
      </c>
      <c r="Q158" s="79"/>
      <c r="R158" s="79"/>
      <c r="S158" s="59">
        <f t="shared" si="26"/>
        <v>0</v>
      </c>
      <c r="T158" s="59">
        <f>IF(S158="0","0",LOOKUP(S158,{0,33,40,50,60,70,80},{0,1,2,3,"3.5",4,5}))</f>
        <v>0</v>
      </c>
      <c r="U158" s="79"/>
      <c r="V158" s="79"/>
      <c r="W158" s="59">
        <f t="shared" si="27"/>
        <v>0</v>
      </c>
      <c r="X158" s="59">
        <f>IF(W158="0","0",LOOKUP(W158,{0,33,40,50,60,70,80},{0,1,2,3,"3.5",4,5}))</f>
        <v>0</v>
      </c>
      <c r="Y158" s="79">
        <v>13</v>
      </c>
      <c r="Z158" s="79">
        <v>12</v>
      </c>
      <c r="AA158" s="59">
        <f t="shared" si="28"/>
        <v>0</v>
      </c>
      <c r="AB158" s="59">
        <f>IF(AA158="0","0",LOOKUP(AA158,{0,33,40,50,60,70,80},{0,1,2,3,"3.5",4,5}))</f>
        <v>0</v>
      </c>
      <c r="AC158" s="49"/>
      <c r="AD158" s="49">
        <f>IF(ISBLANK(AB158)," ",IF(AB158="0","0",LOOKUP(AB158,{0,1,2,3,"3.5",4,5},{0,0,0,1,"1.5",2,3})))</f>
        <v>0</v>
      </c>
      <c r="AE158" s="77">
        <f t="shared" si="29"/>
        <v>0</v>
      </c>
      <c r="AF158" s="49" t="str">
        <f t="shared" si="30"/>
        <v>F</v>
      </c>
      <c r="AG158" s="58" t="str">
        <f t="shared" si="31"/>
        <v>Fail</v>
      </c>
      <c r="AI158" s="33"/>
      <c r="AJ158" s="33"/>
      <c r="AK158" s="33"/>
      <c r="AL158" s="33"/>
      <c r="AM158" s="33"/>
      <c r="AN158" s="33"/>
      <c r="AO158" s="33"/>
      <c r="AP158" s="52">
        <f t="shared" si="22"/>
        <v>77</v>
      </c>
    </row>
    <row r="159" spans="1:42" ht="20.100000000000001" customHeight="1" x14ac:dyDescent="0.25">
      <c r="A159" s="74">
        <v>3157</v>
      </c>
      <c r="B159" s="84" t="s">
        <v>755</v>
      </c>
      <c r="C159" s="79">
        <v>25</v>
      </c>
      <c r="D159" s="79">
        <v>16</v>
      </c>
      <c r="E159" s="59">
        <f t="shared" si="23"/>
        <v>41</v>
      </c>
      <c r="F159" s="59">
        <f>IF(E159="0","0",LOOKUP(E159,{0,33,40,50,60,70,80},{0,1,2,3,"3.5",4,5}))</f>
        <v>2</v>
      </c>
      <c r="G159" s="59">
        <v>0</v>
      </c>
      <c r="H159" s="59">
        <f>IF(G159="0","0",LOOKUP(G159,{0,33,40,50,60,70,80},{0,1,2,3,"3.5",4,5}))</f>
        <v>0</v>
      </c>
      <c r="I159" s="79">
        <v>21</v>
      </c>
      <c r="J159" s="79">
        <v>11</v>
      </c>
      <c r="K159" s="59">
        <f t="shared" si="24"/>
        <v>32</v>
      </c>
      <c r="L159" s="59">
        <f>IF(K159="0","0",LOOKUP(K159,{0,25,30,37,45,52,60},{0,1,2,3,"3.5",4,5}))</f>
        <v>2</v>
      </c>
      <c r="M159" s="79"/>
      <c r="N159" s="79"/>
      <c r="O159" s="59">
        <f t="shared" si="25"/>
        <v>0</v>
      </c>
      <c r="P159" s="59">
        <f>IF(O159="0","0",LOOKUP(O159,{0,33,40,50,60,70,80},{0,1,2,3,"3.5",4,5}))</f>
        <v>0</v>
      </c>
      <c r="Q159" s="79"/>
      <c r="R159" s="79"/>
      <c r="S159" s="59">
        <f t="shared" si="26"/>
        <v>0</v>
      </c>
      <c r="T159" s="59">
        <f>IF(S159="0","0",LOOKUP(S159,{0,33,40,50,60,70,80},{0,1,2,3,"3.5",4,5}))</f>
        <v>0</v>
      </c>
      <c r="U159" s="79"/>
      <c r="V159" s="79"/>
      <c r="W159" s="59">
        <f t="shared" si="27"/>
        <v>0</v>
      </c>
      <c r="X159" s="59">
        <f>IF(W159="0","0",LOOKUP(W159,{0,33,40,50,60,70,80},{0,1,2,3,"3.5",4,5}))</f>
        <v>0</v>
      </c>
      <c r="Y159" s="79">
        <v>4</v>
      </c>
      <c r="Z159" s="79">
        <v>14</v>
      </c>
      <c r="AA159" s="59">
        <f t="shared" si="28"/>
        <v>0</v>
      </c>
      <c r="AB159" s="59">
        <f>IF(AA159="0","0",LOOKUP(AA159,{0,33,40,50,60,70,80},{0,1,2,3,"3.5",4,5}))</f>
        <v>0</v>
      </c>
      <c r="AC159" s="49"/>
      <c r="AD159" s="49">
        <f>IF(ISBLANK(AB159)," ",IF(AB159="0","0",LOOKUP(AB159,{0,1,2,3,"3.5",4,5},{0,0,0,1,"1.5",2,3})))</f>
        <v>0</v>
      </c>
      <c r="AE159" s="77">
        <f t="shared" si="29"/>
        <v>0</v>
      </c>
      <c r="AF159" s="49" t="str">
        <f t="shared" si="30"/>
        <v>F</v>
      </c>
      <c r="AG159" s="58" t="str">
        <f t="shared" si="31"/>
        <v>Fail</v>
      </c>
      <c r="AI159" s="33"/>
      <c r="AJ159" s="33"/>
      <c r="AK159" s="33"/>
      <c r="AL159" s="33"/>
      <c r="AM159" s="33"/>
      <c r="AN159" s="33"/>
      <c r="AO159" s="33"/>
      <c r="AP159" s="52">
        <f t="shared" si="22"/>
        <v>73</v>
      </c>
    </row>
    <row r="160" spans="1:42" ht="20.100000000000001" customHeight="1" x14ac:dyDescent="0.25">
      <c r="A160" s="74">
        <v>3158</v>
      </c>
      <c r="B160" s="84" t="s">
        <v>756</v>
      </c>
      <c r="C160" s="79">
        <v>26</v>
      </c>
      <c r="D160" s="79">
        <v>14</v>
      </c>
      <c r="E160" s="59">
        <f t="shared" si="23"/>
        <v>40</v>
      </c>
      <c r="F160" s="59">
        <f>IF(E160="0","0",LOOKUP(E160,{0,33,40,50,60,70,80},{0,1,2,3,"3.5",4,5}))</f>
        <v>2</v>
      </c>
      <c r="G160" s="59">
        <v>0</v>
      </c>
      <c r="H160" s="59">
        <f>IF(G160="0","0",LOOKUP(G160,{0,33,40,50,60,70,80},{0,1,2,3,"3.5",4,5}))</f>
        <v>0</v>
      </c>
      <c r="I160" s="79">
        <v>0</v>
      </c>
      <c r="J160" s="79">
        <v>0</v>
      </c>
      <c r="K160" s="59">
        <f t="shared" si="24"/>
        <v>0</v>
      </c>
      <c r="L160" s="59">
        <f>IF(K160="0","0",LOOKUP(K160,{0,25,30,37,45,52,60},{0,1,2,3,"3.5",4,5}))</f>
        <v>0</v>
      </c>
      <c r="M160" s="79">
        <v>0</v>
      </c>
      <c r="N160" s="79">
        <v>0</v>
      </c>
      <c r="O160" s="59">
        <f t="shared" si="25"/>
        <v>0</v>
      </c>
      <c r="P160" s="59">
        <f>IF(O160="0","0",LOOKUP(O160,{0,33,40,50,60,70,80},{0,1,2,3,"3.5",4,5}))</f>
        <v>0</v>
      </c>
      <c r="Q160" s="79">
        <v>0</v>
      </c>
      <c r="R160" s="79">
        <v>0</v>
      </c>
      <c r="S160" s="59">
        <f t="shared" si="26"/>
        <v>0</v>
      </c>
      <c r="T160" s="59">
        <f>IF(S160="0","0",LOOKUP(S160,{0,33,40,50,60,70,80},{0,1,2,3,"3.5",4,5}))</f>
        <v>0</v>
      </c>
      <c r="U160" s="79">
        <v>0</v>
      </c>
      <c r="V160" s="79">
        <v>0</v>
      </c>
      <c r="W160" s="59">
        <f t="shared" si="27"/>
        <v>0</v>
      </c>
      <c r="X160" s="59">
        <f>IF(W160="0","0",LOOKUP(W160,{0,33,40,50,60,70,80},{0,1,2,3,"3.5",4,5}))</f>
        <v>0</v>
      </c>
      <c r="Y160" s="79">
        <v>5</v>
      </c>
      <c r="Z160" s="79">
        <v>12</v>
      </c>
      <c r="AA160" s="59">
        <f t="shared" si="28"/>
        <v>0</v>
      </c>
      <c r="AB160" s="59">
        <f>IF(AA160="0","0",LOOKUP(AA160,{0,33,40,50,60,70,80},{0,1,2,3,"3.5",4,5}))</f>
        <v>0</v>
      </c>
      <c r="AC160" s="49" t="s">
        <v>62</v>
      </c>
      <c r="AD160" s="49">
        <f>IF(ISBLANK(AB160)," ",IF(AB160="0","0",LOOKUP(AB160,{0,1,2,3,"3.5",4,5},{0,0,0,1,"1.5",2,3})))</f>
        <v>0</v>
      </c>
      <c r="AE160" s="77">
        <f t="shared" si="29"/>
        <v>0</v>
      </c>
      <c r="AF160" s="49" t="str">
        <f t="shared" si="30"/>
        <v>F</v>
      </c>
      <c r="AG160" s="58" t="str">
        <f t="shared" si="31"/>
        <v>Fail</v>
      </c>
      <c r="AI160" s="33" t="str">
        <f>IF(F160="0","0",LOOKUP(F160,{0,1,2,3,"3.5",4,5},{"F","D","C","B","A-","A","A+"}))</f>
        <v>C</v>
      </c>
      <c r="AJ160" s="33" t="str">
        <f>IF(H160="0","0",LOOKUP(H160,{0,1,2,3,"3.5",4,5},{"F","D","C","B","A-","A","A+"}))</f>
        <v>F</v>
      </c>
      <c r="AK160" s="33" t="str">
        <f>IF(L160="0","0",LOOKUP(L160,{0,1,2,3,"3.5",4,5},{"F","D","C","B","A-","A","A+"}))</f>
        <v>F</v>
      </c>
      <c r="AL160" s="33" t="str">
        <f>IF(P160="0","0",LOOKUP(P160,{0,1,2,3,"3.5",4,5},{"F","D","C","B","A-","A","A+"}))</f>
        <v>F</v>
      </c>
      <c r="AM160" s="33" t="str">
        <f>IF(T160="0","0",LOOKUP(T160,{0,1,2,3,"3.5",4,5},{"F","D","C","B","A-","A","A+"}))</f>
        <v>F</v>
      </c>
      <c r="AN160" s="33" t="str">
        <f>IF(X160="0","0",LOOKUP(X160,{0,1,2,3,"3.5",4,5},{"F","D","C","B","A-","A","A+"}))</f>
        <v>F</v>
      </c>
      <c r="AO160" s="33" t="str">
        <f>IF(AB160="0","0",LOOKUP(AB160,{0,1,2,3,"3.5",4,5},{"F","D","C","B","A-","A","A+"}))</f>
        <v>F</v>
      </c>
      <c r="AP160" s="52">
        <f t="shared" si="22"/>
        <v>40</v>
      </c>
    </row>
    <row r="161" spans="1:42" ht="20.100000000000001" customHeight="1" x14ac:dyDescent="0.25">
      <c r="A161" s="74">
        <v>3160</v>
      </c>
      <c r="B161" s="84" t="s">
        <v>757</v>
      </c>
      <c r="C161" s="79">
        <v>30</v>
      </c>
      <c r="D161" s="79">
        <v>19</v>
      </c>
      <c r="E161" s="59">
        <f t="shared" si="23"/>
        <v>49</v>
      </c>
      <c r="F161" s="59">
        <f>IF(E161="0","0",LOOKUP(E161,{0,33,40,50,60,70,80},{0,1,2,3,"3.5",4,5}))</f>
        <v>2</v>
      </c>
      <c r="G161" s="59">
        <v>33</v>
      </c>
      <c r="H161" s="59">
        <f>IF(G161="0","0",LOOKUP(G161,{0,33,40,50,60,70,80},{0,1,2,3,"3.5",4,5}))</f>
        <v>1</v>
      </c>
      <c r="I161" s="79">
        <v>22</v>
      </c>
      <c r="J161" s="79">
        <v>11</v>
      </c>
      <c r="K161" s="59">
        <f t="shared" si="24"/>
        <v>33</v>
      </c>
      <c r="L161" s="59">
        <f>IF(K161="0","0",LOOKUP(K161,{0,25,30,37,45,52,60},{0,1,2,3,"3.5",4,5}))</f>
        <v>2</v>
      </c>
      <c r="M161" s="79">
        <v>0</v>
      </c>
      <c r="N161" s="79">
        <v>9</v>
      </c>
      <c r="O161" s="59">
        <f t="shared" si="25"/>
        <v>0</v>
      </c>
      <c r="P161" s="59">
        <f>IF(O161="0","0",LOOKUP(O161,{0,33,40,50,60,70,80},{0,1,2,3,"3.5",4,5}))</f>
        <v>0</v>
      </c>
      <c r="Q161" s="79">
        <v>25</v>
      </c>
      <c r="R161" s="79">
        <v>11</v>
      </c>
      <c r="S161" s="59">
        <f t="shared" si="26"/>
        <v>36</v>
      </c>
      <c r="T161" s="59">
        <f>IF(S161="0","0",LOOKUP(S161,{0,33,40,50,60,70,80},{0,1,2,3,"3.5",4,5}))</f>
        <v>1</v>
      </c>
      <c r="U161" s="79">
        <v>24</v>
      </c>
      <c r="V161" s="79">
        <v>20</v>
      </c>
      <c r="W161" s="59">
        <f t="shared" si="27"/>
        <v>44</v>
      </c>
      <c r="X161" s="59">
        <f>IF(W161="0","0",LOOKUP(W161,{0,33,40,50,60,70,80},{0,1,2,3,"3.5",4,5}))</f>
        <v>2</v>
      </c>
      <c r="Y161" s="79">
        <v>20</v>
      </c>
      <c r="Z161" s="79">
        <v>13</v>
      </c>
      <c r="AA161" s="59">
        <f t="shared" si="28"/>
        <v>33</v>
      </c>
      <c r="AB161" s="59">
        <f>IF(AA161="0","0",LOOKUP(AA161,{0,33,40,50,60,70,80},{0,1,2,3,"3.5",4,5}))</f>
        <v>1</v>
      </c>
      <c r="AC161" s="49" t="s">
        <v>62</v>
      </c>
      <c r="AD161" s="49">
        <f>IF(ISBLANK(AB161)," ",IF(AB161="0","0",LOOKUP(AB161,{0,1,2,3,"3.5",4,5},{0,0,0,1,"1.5",2,3})))</f>
        <v>0</v>
      </c>
      <c r="AE161" s="77">
        <f t="shared" si="29"/>
        <v>0</v>
      </c>
      <c r="AF161" s="49" t="str">
        <f t="shared" si="30"/>
        <v>F</v>
      </c>
      <c r="AG161" s="58" t="str">
        <f t="shared" si="31"/>
        <v>Fail</v>
      </c>
      <c r="AI161" s="33" t="str">
        <f>IF(F161="0","0",LOOKUP(F161,{0,1,2,3,"3.5",4,5},{"F","D","C","B","A-","A","A+"}))</f>
        <v>C</v>
      </c>
      <c r="AJ161" s="33" t="str">
        <f>IF(H161="0","0",LOOKUP(H161,{0,1,2,3,"3.5",4,5},{"F","D","C","B","A-","A","A+"}))</f>
        <v>D</v>
      </c>
      <c r="AK161" s="33" t="str">
        <f>IF(L161="0","0",LOOKUP(L161,{0,1,2,3,"3.5",4,5},{"F","D","C","B","A-","A","A+"}))</f>
        <v>C</v>
      </c>
      <c r="AL161" s="33" t="str">
        <f>IF(P161="0","0",LOOKUP(P161,{0,1,2,3,"3.5",4,5},{"F","D","C","B","A-","A","A+"}))</f>
        <v>F</v>
      </c>
      <c r="AM161" s="33" t="str">
        <f>IF(T161="0","0",LOOKUP(T161,{0,1,2,3,"3.5",4,5},{"F","D","C","B","A-","A","A+"}))</f>
        <v>D</v>
      </c>
      <c r="AN161" s="33" t="str">
        <f>IF(X161="0","0",LOOKUP(X161,{0,1,2,3,"3.5",4,5},{"F","D","C","B","A-","A","A+"}))</f>
        <v>C</v>
      </c>
      <c r="AO161" s="33" t="str">
        <f>IF(AB161="0","0",LOOKUP(AB161,{0,1,2,3,"3.5",4,5},{"F","D","C","B","A-","A","A+"}))</f>
        <v>D</v>
      </c>
      <c r="AP161" s="52">
        <f t="shared" si="22"/>
        <v>228</v>
      </c>
    </row>
    <row r="162" spans="1:42" ht="20.100000000000001" customHeight="1" x14ac:dyDescent="0.25">
      <c r="A162" s="74">
        <v>3161</v>
      </c>
      <c r="B162" s="84" t="s">
        <v>758</v>
      </c>
      <c r="C162" s="79">
        <v>25</v>
      </c>
      <c r="D162" s="79">
        <v>23</v>
      </c>
      <c r="E162" s="59">
        <f t="shared" si="23"/>
        <v>48</v>
      </c>
      <c r="F162" s="59">
        <f>IF(E162="0","0",LOOKUP(E162,{0,33,40,50,60,70,80},{0,1,2,3,"3.5",4,5}))</f>
        <v>2</v>
      </c>
      <c r="G162" s="59">
        <v>0</v>
      </c>
      <c r="H162" s="59">
        <f>IF(G162="0","0",LOOKUP(G162,{0,33,40,50,60,70,80},{0,1,2,3,"3.5",4,5}))</f>
        <v>0</v>
      </c>
      <c r="I162" s="79">
        <v>17</v>
      </c>
      <c r="J162" s="79">
        <v>13</v>
      </c>
      <c r="K162" s="59">
        <f t="shared" si="24"/>
        <v>30</v>
      </c>
      <c r="L162" s="59">
        <f>IF(K162="0","0",LOOKUP(K162,{0,25,30,37,45,52,60},{0,1,2,3,"3.5",4,5}))</f>
        <v>2</v>
      </c>
      <c r="M162" s="79">
        <v>16</v>
      </c>
      <c r="N162" s="79">
        <v>17</v>
      </c>
      <c r="O162" s="59">
        <f t="shared" si="25"/>
        <v>0</v>
      </c>
      <c r="P162" s="59">
        <f>IF(O162="0","0",LOOKUP(O162,{0,33,40,50,60,70,80},{0,1,2,3,"3.5",4,5}))</f>
        <v>0</v>
      </c>
      <c r="Q162" s="79">
        <v>22</v>
      </c>
      <c r="R162" s="79">
        <v>14</v>
      </c>
      <c r="S162" s="59">
        <f t="shared" si="26"/>
        <v>36</v>
      </c>
      <c r="T162" s="59">
        <f>IF(S162="0","0",LOOKUP(S162,{0,33,40,50,60,70,80},{0,1,2,3,"3.5",4,5}))</f>
        <v>1</v>
      </c>
      <c r="U162" s="79">
        <v>24</v>
      </c>
      <c r="V162" s="79">
        <v>19</v>
      </c>
      <c r="W162" s="59">
        <f t="shared" si="27"/>
        <v>43</v>
      </c>
      <c r="X162" s="59">
        <f>IF(W162="0","0",LOOKUP(W162,{0,33,40,50,60,70,80},{0,1,2,3,"3.5",4,5}))</f>
        <v>2</v>
      </c>
      <c r="Y162" s="79">
        <v>0</v>
      </c>
      <c r="Z162" s="79">
        <v>0</v>
      </c>
      <c r="AA162" s="59">
        <f t="shared" si="28"/>
        <v>0</v>
      </c>
      <c r="AB162" s="59">
        <f>IF(AA162="0","0",LOOKUP(AA162,{0,33,40,50,60,70,80},{0,1,2,3,"3.5",4,5}))</f>
        <v>0</v>
      </c>
      <c r="AC162" s="49" t="s">
        <v>62</v>
      </c>
      <c r="AD162" s="49">
        <f>IF(ISBLANK(AB162)," ",IF(AB162="0","0",LOOKUP(AB162,{0,1,2,3,"3.5",4,5},{0,0,0,1,"1.5",2,3})))</f>
        <v>0</v>
      </c>
      <c r="AE162" s="77">
        <f t="shared" si="29"/>
        <v>0</v>
      </c>
      <c r="AF162" s="49" t="str">
        <f t="shared" si="30"/>
        <v>F</v>
      </c>
      <c r="AG162" s="58" t="str">
        <f t="shared" si="31"/>
        <v>Fail</v>
      </c>
      <c r="AI162" s="33" t="str">
        <f>IF(F162="0","0",LOOKUP(F162,{0,1,2,3,"3.5",4,5},{"F","D","C","B","A-","A","A+"}))</f>
        <v>C</v>
      </c>
      <c r="AJ162" s="33" t="str">
        <f>IF(H162="0","0",LOOKUP(H162,{0,1,2,3,"3.5",4,5},{"F","D","C","B","A-","A","A+"}))</f>
        <v>F</v>
      </c>
      <c r="AK162" s="33" t="str">
        <f>IF(L162="0","0",LOOKUP(L162,{0,1,2,3,"3.5",4,5},{"F","D","C","B","A-","A","A+"}))</f>
        <v>C</v>
      </c>
      <c r="AL162" s="33" t="str">
        <f>IF(P162="0","0",LOOKUP(P162,{0,1,2,3,"3.5",4,5},{"F","D","C","B","A-","A","A+"}))</f>
        <v>F</v>
      </c>
      <c r="AM162" s="33" t="str">
        <f>IF(T162="0","0",LOOKUP(T162,{0,1,2,3,"3.5",4,5},{"F","D","C","B","A-","A","A+"}))</f>
        <v>D</v>
      </c>
      <c r="AN162" s="33" t="str">
        <f>IF(X162="0","0",LOOKUP(X162,{0,1,2,3,"3.5",4,5},{"F","D","C","B","A-","A","A+"}))</f>
        <v>C</v>
      </c>
      <c r="AO162" s="33" t="str">
        <f>IF(AB162="0","0",LOOKUP(AB162,{0,1,2,3,"3.5",4,5},{"F","D","C","B","A-","A","A+"}))</f>
        <v>F</v>
      </c>
      <c r="AP162" s="52">
        <f t="shared" si="22"/>
        <v>157</v>
      </c>
    </row>
    <row r="163" spans="1:42" ht="20.100000000000001" customHeight="1" x14ac:dyDescent="0.25">
      <c r="A163" s="74">
        <v>3162</v>
      </c>
      <c r="B163" s="84" t="s">
        <v>759</v>
      </c>
      <c r="C163" s="79">
        <v>34</v>
      </c>
      <c r="D163" s="79">
        <v>25</v>
      </c>
      <c r="E163" s="59">
        <f t="shared" si="23"/>
        <v>59</v>
      </c>
      <c r="F163" s="59">
        <f>IF(E163="0","0",LOOKUP(E163,{0,33,40,50,60,70,80},{0,1,2,3,"3.5",4,5}))</f>
        <v>3</v>
      </c>
      <c r="G163" s="59">
        <v>0</v>
      </c>
      <c r="H163" s="59">
        <f>IF(G163="0","0",LOOKUP(G163,{0,33,40,50,60,70,80},{0,1,2,3,"3.5",4,5}))</f>
        <v>0</v>
      </c>
      <c r="I163" s="79">
        <v>24</v>
      </c>
      <c r="J163" s="79">
        <v>18</v>
      </c>
      <c r="K163" s="59">
        <f t="shared" si="24"/>
        <v>42</v>
      </c>
      <c r="L163" s="59">
        <f>IF(K163="0","0",LOOKUP(K163,{0,25,30,37,45,52,60},{0,1,2,3,"3.5",4,5}))</f>
        <v>3</v>
      </c>
      <c r="M163" s="79">
        <v>47</v>
      </c>
      <c r="N163" s="79">
        <v>24</v>
      </c>
      <c r="O163" s="59">
        <f t="shared" si="25"/>
        <v>71</v>
      </c>
      <c r="P163" s="59">
        <f>IF(O163="0","0",LOOKUP(O163,{0,33,40,50,60,70,80},{0,1,2,3,"3.5",4,5}))</f>
        <v>4</v>
      </c>
      <c r="Q163" s="79">
        <v>45</v>
      </c>
      <c r="R163" s="79">
        <v>23</v>
      </c>
      <c r="S163" s="59">
        <f t="shared" si="26"/>
        <v>68</v>
      </c>
      <c r="T163" s="59" t="str">
        <f>IF(S163="0","0",LOOKUP(S163,{0,33,40,50,60,70,80},{0,1,2,3,"3.5",4,5}))</f>
        <v>3.5</v>
      </c>
      <c r="U163" s="79">
        <v>43</v>
      </c>
      <c r="V163" s="79">
        <v>16</v>
      </c>
      <c r="W163" s="59">
        <f t="shared" si="27"/>
        <v>59</v>
      </c>
      <c r="X163" s="59">
        <f>IF(W163="0","0",LOOKUP(W163,{0,33,40,50,60,70,80},{0,1,2,3,"3.5",4,5}))</f>
        <v>3</v>
      </c>
      <c r="Y163" s="79">
        <v>23</v>
      </c>
      <c r="Z163" s="79">
        <v>16</v>
      </c>
      <c r="AA163" s="59">
        <f t="shared" si="28"/>
        <v>39</v>
      </c>
      <c r="AB163" s="59">
        <f>IF(AA163="0","0",LOOKUP(AA163,{0,33,40,50,60,70,80},{0,1,2,3,"3.5",4,5}))</f>
        <v>1</v>
      </c>
      <c r="AC163" s="49" t="s">
        <v>62</v>
      </c>
      <c r="AD163" s="49">
        <f>IF(ISBLANK(AB163)," ",IF(AB163="0","0",LOOKUP(AB163,{0,1,2,3,"3.5",4,5},{0,0,0,1,"1.5",2,3})))</f>
        <v>0</v>
      </c>
      <c r="AE163" s="77">
        <f t="shared" si="29"/>
        <v>0</v>
      </c>
      <c r="AF163" s="49" t="str">
        <f t="shared" si="30"/>
        <v>F</v>
      </c>
      <c r="AG163" s="58" t="str">
        <f t="shared" si="31"/>
        <v>Fail</v>
      </c>
      <c r="AI163" s="33" t="str">
        <f>IF(F163="0","0",LOOKUP(F163,{0,1,2,3,"3.5",4,5},{"F","D","C","B","A-","A","A+"}))</f>
        <v>B</v>
      </c>
      <c r="AJ163" s="33" t="str">
        <f>IF(H163="0","0",LOOKUP(H163,{0,1,2,3,"3.5",4,5},{"F","D","C","B","A-","A","A+"}))</f>
        <v>F</v>
      </c>
      <c r="AK163" s="33" t="str">
        <f>IF(L163="0","0",LOOKUP(L163,{0,1,2,3,"3.5",4,5},{"F","D","C","B","A-","A","A+"}))</f>
        <v>B</v>
      </c>
      <c r="AL163" s="33" t="str">
        <f>IF(P163="0","0",LOOKUP(P163,{0,1,2,3,"3.5",4,5},{"F","D","C","B","A-","A","A+"}))</f>
        <v>A</v>
      </c>
      <c r="AM163" s="33" t="str">
        <f>IF(T163="0","0",LOOKUP(T163,{0,1,2,3,"3.5",4,5},{"F","D","C","B","A-","A","A+"}))</f>
        <v>A-</v>
      </c>
      <c r="AN163" s="33" t="str">
        <f>IF(X163="0","0",LOOKUP(X163,{0,1,2,3,"3.5",4,5},{"F","D","C","B","A-","A","A+"}))</f>
        <v>B</v>
      </c>
      <c r="AO163" s="33" t="str">
        <f>IF(AB163="0","0",LOOKUP(AB163,{0,1,2,3,"3.5",4,5},{"F","D","C","B","A-","A","A+"}))</f>
        <v>D</v>
      </c>
      <c r="AP163" s="52">
        <f t="shared" si="22"/>
        <v>338</v>
      </c>
    </row>
    <row r="164" spans="1:42" ht="20.100000000000001" customHeight="1" x14ac:dyDescent="0.25">
      <c r="A164" s="74">
        <v>3163</v>
      </c>
      <c r="B164" s="84" t="s">
        <v>760</v>
      </c>
      <c r="C164" s="79">
        <v>14</v>
      </c>
      <c r="D164" s="79">
        <v>19</v>
      </c>
      <c r="E164" s="59">
        <f t="shared" si="23"/>
        <v>0</v>
      </c>
      <c r="F164" s="59">
        <f>IF(E164="0","0",LOOKUP(E164,{0,33,40,50,60,70,80},{0,1,2,3,"3.5",4,5}))</f>
        <v>0</v>
      </c>
      <c r="G164" s="59">
        <v>0</v>
      </c>
      <c r="H164" s="59">
        <f>IF(G164="0","0",LOOKUP(G164,{0,33,40,50,60,70,80},{0,1,2,3,"3.5",4,5}))</f>
        <v>0</v>
      </c>
      <c r="I164" s="79">
        <v>12</v>
      </c>
      <c r="J164" s="79">
        <v>11</v>
      </c>
      <c r="K164" s="59">
        <f t="shared" si="24"/>
        <v>0</v>
      </c>
      <c r="L164" s="59">
        <f>IF(K164="0","0",LOOKUP(K164,{0,25,30,37,45,52,60},{0,1,2,3,"3.5",4,5}))</f>
        <v>0</v>
      </c>
      <c r="M164" s="79">
        <v>2</v>
      </c>
      <c r="N164" s="79">
        <v>12</v>
      </c>
      <c r="O164" s="59">
        <f t="shared" si="25"/>
        <v>0</v>
      </c>
      <c r="P164" s="59">
        <f>IF(O164="0","0",LOOKUP(O164,{0,33,40,50,60,70,80},{0,1,2,3,"3.5",4,5}))</f>
        <v>0</v>
      </c>
      <c r="Q164" s="79">
        <v>16</v>
      </c>
      <c r="R164" s="79">
        <v>10</v>
      </c>
      <c r="S164" s="59">
        <f t="shared" si="26"/>
        <v>0</v>
      </c>
      <c r="T164" s="59">
        <f>IF(S164="0","0",LOOKUP(S164,{0,33,40,50,60,70,80},{0,1,2,3,"3.5",4,5}))</f>
        <v>0</v>
      </c>
      <c r="U164" s="79">
        <v>0</v>
      </c>
      <c r="V164" s="79">
        <v>0</v>
      </c>
      <c r="W164" s="59">
        <f t="shared" si="27"/>
        <v>0</v>
      </c>
      <c r="X164" s="59">
        <f>IF(W164="0","0",LOOKUP(W164,{0,33,40,50,60,70,80},{0,1,2,3,"3.5",4,5}))</f>
        <v>0</v>
      </c>
      <c r="Y164" s="79">
        <v>14</v>
      </c>
      <c r="Z164" s="79">
        <v>14</v>
      </c>
      <c r="AA164" s="59">
        <f t="shared" si="28"/>
        <v>0</v>
      </c>
      <c r="AB164" s="59">
        <f>IF(AA164="0","0",LOOKUP(AA164,{0,33,40,50,60,70,80},{0,1,2,3,"3.5",4,5}))</f>
        <v>0</v>
      </c>
      <c r="AC164" s="49" t="s">
        <v>62</v>
      </c>
      <c r="AD164" s="49">
        <f>IF(ISBLANK(AB164)," ",IF(AB164="0","0",LOOKUP(AB164,{0,1,2,3,"3.5",4,5},{0,0,0,1,"1.5",2,3})))</f>
        <v>0</v>
      </c>
      <c r="AE164" s="77">
        <f t="shared" si="29"/>
        <v>0</v>
      </c>
      <c r="AF164" s="49" t="str">
        <f t="shared" si="30"/>
        <v>F</v>
      </c>
      <c r="AG164" s="58" t="str">
        <f t="shared" si="31"/>
        <v>Fail</v>
      </c>
      <c r="AI164" s="33" t="str">
        <f>IF(F164="0","0",LOOKUP(F164,{0,1,2,3,"3.5",4,5},{"F","D","C","B","A-","A","A+"}))</f>
        <v>F</v>
      </c>
      <c r="AJ164" s="33" t="str">
        <f>IF(H164="0","0",LOOKUP(H164,{0,1,2,3,"3.5",4,5},{"F","D","C","B","A-","A","A+"}))</f>
        <v>F</v>
      </c>
      <c r="AK164" s="33" t="str">
        <f>IF(L164="0","0",LOOKUP(L164,{0,1,2,3,"3.5",4,5},{"F","D","C","B","A-","A","A+"}))</f>
        <v>F</v>
      </c>
      <c r="AL164" s="33" t="str">
        <f>IF(P164="0","0",LOOKUP(P164,{0,1,2,3,"3.5",4,5},{"F","D","C","B","A-","A","A+"}))</f>
        <v>F</v>
      </c>
      <c r="AM164" s="33" t="str">
        <f>IF(T164="0","0",LOOKUP(T164,{0,1,2,3,"3.5",4,5},{"F","D","C","B","A-","A","A+"}))</f>
        <v>F</v>
      </c>
      <c r="AN164" s="33" t="str">
        <f>IF(X164="0","0",LOOKUP(X164,{0,1,2,3,"3.5",4,5},{"F","D","C","B","A-","A","A+"}))</f>
        <v>F</v>
      </c>
      <c r="AO164" s="33" t="str">
        <f>IF(AB164="0","0",LOOKUP(AB164,{0,1,2,3,"3.5",4,5},{"F","D","C","B","A-","A","A+"}))</f>
        <v>F</v>
      </c>
      <c r="AP164" s="52">
        <f t="shared" si="22"/>
        <v>0</v>
      </c>
    </row>
    <row r="165" spans="1:42" ht="20.100000000000001" customHeight="1" x14ac:dyDescent="0.25">
      <c r="A165" s="74">
        <v>3164</v>
      </c>
      <c r="B165" s="84" t="s">
        <v>761</v>
      </c>
      <c r="C165" s="79">
        <v>25</v>
      </c>
      <c r="D165" s="79">
        <v>18</v>
      </c>
      <c r="E165" s="59">
        <f t="shared" si="23"/>
        <v>43</v>
      </c>
      <c r="F165" s="59">
        <f>IF(E165="0","0",LOOKUP(E165,{0,33,40,50,60,70,80},{0,1,2,3,"3.5",4,5}))</f>
        <v>2</v>
      </c>
      <c r="G165" s="59">
        <v>0</v>
      </c>
      <c r="H165" s="59">
        <f>IF(G165="0","0",LOOKUP(G165,{0,33,40,50,60,70,80},{0,1,2,3,"3.5",4,5}))</f>
        <v>0</v>
      </c>
      <c r="I165" s="79">
        <v>19</v>
      </c>
      <c r="J165" s="79">
        <v>11</v>
      </c>
      <c r="K165" s="59">
        <f t="shared" si="24"/>
        <v>30</v>
      </c>
      <c r="L165" s="59">
        <f>IF(K165="0","0",LOOKUP(K165,{0,25,30,37,45,52,60},{0,1,2,3,"3.5",4,5}))</f>
        <v>2</v>
      </c>
      <c r="M165" s="79">
        <v>15</v>
      </c>
      <c r="N165" s="79">
        <v>6</v>
      </c>
      <c r="O165" s="59">
        <f t="shared" si="25"/>
        <v>0</v>
      </c>
      <c r="P165" s="59">
        <f>IF(O165="0","0",LOOKUP(O165,{0,33,40,50,60,70,80},{0,1,2,3,"3.5",4,5}))</f>
        <v>0</v>
      </c>
      <c r="Q165" s="79">
        <v>24</v>
      </c>
      <c r="R165" s="79">
        <v>12</v>
      </c>
      <c r="S165" s="59">
        <f t="shared" si="26"/>
        <v>36</v>
      </c>
      <c r="T165" s="59">
        <f>IF(S165="0","0",LOOKUP(S165,{0,33,40,50,60,70,80},{0,1,2,3,"3.5",4,5}))</f>
        <v>1</v>
      </c>
      <c r="U165" s="79">
        <v>26</v>
      </c>
      <c r="V165" s="79">
        <v>10</v>
      </c>
      <c r="W165" s="59">
        <f t="shared" si="27"/>
        <v>36</v>
      </c>
      <c r="X165" s="59">
        <f>IF(W165="0","0",LOOKUP(W165,{0,33,40,50,60,70,80},{0,1,2,3,"3.5",4,5}))</f>
        <v>1</v>
      </c>
      <c r="Y165" s="79">
        <v>13</v>
      </c>
      <c r="Z165" s="79">
        <v>17</v>
      </c>
      <c r="AA165" s="59">
        <f t="shared" si="28"/>
        <v>0</v>
      </c>
      <c r="AB165" s="59">
        <f>IF(AA165="0","0",LOOKUP(AA165,{0,33,40,50,60,70,80},{0,1,2,3,"3.5",4,5}))</f>
        <v>0</v>
      </c>
      <c r="AC165" s="49" t="s">
        <v>62</v>
      </c>
      <c r="AD165" s="49">
        <f>IF(ISBLANK(AB165)," ",IF(AB165="0","0",LOOKUP(AB165,{0,1,2,3,"3.5",4,5},{0,0,0,1,"1.5",2,3})))</f>
        <v>0</v>
      </c>
      <c r="AE165" s="77">
        <f t="shared" si="29"/>
        <v>0</v>
      </c>
      <c r="AF165" s="49" t="str">
        <f t="shared" si="30"/>
        <v>F</v>
      </c>
      <c r="AG165" s="58" t="str">
        <f t="shared" si="31"/>
        <v>Fail</v>
      </c>
      <c r="AI165" s="33" t="str">
        <f>IF(F165="0","0",LOOKUP(F165,{0,1,2,3,"3.5",4,5},{"F","D","C","B","A-","A","A+"}))</f>
        <v>C</v>
      </c>
      <c r="AJ165" s="33" t="str">
        <f>IF(H165="0","0",LOOKUP(H165,{0,1,2,3,"3.5",4,5},{"F","D","C","B","A-","A","A+"}))</f>
        <v>F</v>
      </c>
      <c r="AK165" s="33" t="str">
        <f>IF(L165="0","0",LOOKUP(L165,{0,1,2,3,"3.5",4,5},{"F","D","C","B","A-","A","A+"}))</f>
        <v>C</v>
      </c>
      <c r="AL165" s="33" t="str">
        <f>IF(P165="0","0",LOOKUP(P165,{0,1,2,3,"3.5",4,5},{"F","D","C","B","A-","A","A+"}))</f>
        <v>F</v>
      </c>
      <c r="AM165" s="33" t="str">
        <f>IF(T165="0","0",LOOKUP(T165,{0,1,2,3,"3.5",4,5},{"F","D","C","B","A-","A","A+"}))</f>
        <v>D</v>
      </c>
      <c r="AN165" s="33" t="str">
        <f>IF(X165="0","0",LOOKUP(X165,{0,1,2,3,"3.5",4,5},{"F","D","C","B","A-","A","A+"}))</f>
        <v>D</v>
      </c>
      <c r="AO165" s="33" t="str">
        <f>IF(AB165="0","0",LOOKUP(AB165,{0,1,2,3,"3.5",4,5},{"F","D","C","B","A-","A","A+"}))</f>
        <v>F</v>
      </c>
      <c r="AP165" s="52">
        <f t="shared" si="22"/>
        <v>145</v>
      </c>
    </row>
    <row r="166" spans="1:42" ht="20.100000000000001" customHeight="1" x14ac:dyDescent="0.25">
      <c r="A166" s="74">
        <v>3165</v>
      </c>
      <c r="B166" s="84" t="s">
        <v>762</v>
      </c>
      <c r="C166" s="79">
        <v>16</v>
      </c>
      <c r="D166" s="79">
        <v>18</v>
      </c>
      <c r="E166" s="59">
        <f t="shared" si="23"/>
        <v>0</v>
      </c>
      <c r="F166" s="59">
        <f>IF(E166="0","0",LOOKUP(E166,{0,33,40,50,60,70,80},{0,1,2,3,"3.5",4,5}))</f>
        <v>0</v>
      </c>
      <c r="G166" s="59">
        <v>0</v>
      </c>
      <c r="H166" s="59">
        <f>IF(G166="0","0",LOOKUP(G166,{0,33,40,50,60,70,80},{0,1,2,3,"3.5",4,5}))</f>
        <v>0</v>
      </c>
      <c r="I166" s="79">
        <v>20</v>
      </c>
      <c r="J166" s="79">
        <v>11</v>
      </c>
      <c r="K166" s="59">
        <f t="shared" si="24"/>
        <v>31</v>
      </c>
      <c r="L166" s="59">
        <f>IF(K166="0","0",LOOKUP(K166,{0,25,30,37,45,52,60},{0,1,2,3,"3.5",4,5}))</f>
        <v>2</v>
      </c>
      <c r="M166" s="79">
        <v>16</v>
      </c>
      <c r="N166" s="79">
        <v>10</v>
      </c>
      <c r="O166" s="59">
        <f t="shared" si="25"/>
        <v>0</v>
      </c>
      <c r="P166" s="59">
        <f>IF(O166="0","0",LOOKUP(O166,{0,33,40,50,60,70,80},{0,1,2,3,"3.5",4,5}))</f>
        <v>0</v>
      </c>
      <c r="Q166" s="79">
        <v>21</v>
      </c>
      <c r="R166" s="79">
        <v>13</v>
      </c>
      <c r="S166" s="59">
        <f t="shared" si="26"/>
        <v>34</v>
      </c>
      <c r="T166" s="59">
        <f>IF(S166="0","0",LOOKUP(S166,{0,33,40,50,60,70,80},{0,1,2,3,"3.5",4,5}))</f>
        <v>1</v>
      </c>
      <c r="U166" s="79">
        <v>0</v>
      </c>
      <c r="V166" s="79">
        <v>0</v>
      </c>
      <c r="W166" s="59">
        <f t="shared" si="27"/>
        <v>0</v>
      </c>
      <c r="X166" s="59">
        <f>IF(W166="0","0",LOOKUP(W166,{0,33,40,50,60,70,80},{0,1,2,3,"3.5",4,5}))</f>
        <v>0</v>
      </c>
      <c r="Y166" s="79">
        <v>12</v>
      </c>
      <c r="Z166" s="79">
        <v>18</v>
      </c>
      <c r="AA166" s="59">
        <f t="shared" si="28"/>
        <v>0</v>
      </c>
      <c r="AB166" s="59">
        <f>IF(AA166="0","0",LOOKUP(AA166,{0,33,40,50,60,70,80},{0,1,2,3,"3.5",4,5}))</f>
        <v>0</v>
      </c>
      <c r="AC166" s="49" t="s">
        <v>62</v>
      </c>
      <c r="AD166" s="49">
        <f>IF(ISBLANK(AB166)," ",IF(AB166="0","0",LOOKUP(AB166,{0,1,2,3,"3.5",4,5},{0,0,0,1,"1.5",2,3})))</f>
        <v>0</v>
      </c>
      <c r="AE166" s="77">
        <f t="shared" si="29"/>
        <v>0</v>
      </c>
      <c r="AF166" s="49" t="str">
        <f t="shared" si="30"/>
        <v>F</v>
      </c>
      <c r="AG166" s="58" t="str">
        <f t="shared" si="31"/>
        <v>Fail</v>
      </c>
      <c r="AI166" s="33" t="str">
        <f>IF(F166="0","0",LOOKUP(F166,{0,1,2,3,"3.5",4,5},{"F","D","C","B","A-","A","A+"}))</f>
        <v>F</v>
      </c>
      <c r="AJ166" s="33" t="str">
        <f>IF(H166="0","0",LOOKUP(H166,{0,1,2,3,"3.5",4,5},{"F","D","C","B","A-","A","A+"}))</f>
        <v>F</v>
      </c>
      <c r="AK166" s="33" t="str">
        <f>IF(L166="0","0",LOOKUP(L166,{0,1,2,3,"3.5",4,5},{"F","D","C","B","A-","A","A+"}))</f>
        <v>C</v>
      </c>
      <c r="AL166" s="33" t="str">
        <f>IF(P166="0","0",LOOKUP(P166,{0,1,2,3,"3.5",4,5},{"F","D","C","B","A-","A","A+"}))</f>
        <v>F</v>
      </c>
      <c r="AM166" s="33" t="str">
        <f>IF(T166="0","0",LOOKUP(T166,{0,1,2,3,"3.5",4,5},{"F","D","C","B","A-","A","A+"}))</f>
        <v>D</v>
      </c>
      <c r="AN166" s="33" t="str">
        <f>IF(X166="0","0",LOOKUP(X166,{0,1,2,3,"3.5",4,5},{"F","D","C","B","A-","A","A+"}))</f>
        <v>F</v>
      </c>
      <c r="AO166" s="33" t="str">
        <f>IF(AB166="0","0",LOOKUP(AB166,{0,1,2,3,"3.5",4,5},{"F","D","C","B","A-","A","A+"}))</f>
        <v>F</v>
      </c>
      <c r="AP166" s="52">
        <f t="shared" si="22"/>
        <v>65</v>
      </c>
    </row>
    <row r="167" spans="1:42" ht="20.100000000000001" customHeight="1" x14ac:dyDescent="0.25">
      <c r="A167" s="74">
        <v>3166</v>
      </c>
      <c r="B167" s="84" t="s">
        <v>763</v>
      </c>
      <c r="C167" s="79">
        <v>0</v>
      </c>
      <c r="D167" s="79">
        <v>0</v>
      </c>
      <c r="E167" s="59">
        <f t="shared" si="23"/>
        <v>0</v>
      </c>
      <c r="F167" s="59">
        <f>IF(E167="0","0",LOOKUP(E167,{0,33,40,50,60,70,80},{0,1,2,3,"3.5",4,5}))</f>
        <v>0</v>
      </c>
      <c r="G167" s="59">
        <v>0</v>
      </c>
      <c r="H167" s="59">
        <f>IF(G167="0","0",LOOKUP(G167,{0,33,40,50,60,70,80},{0,1,2,3,"3.5",4,5}))</f>
        <v>0</v>
      </c>
      <c r="I167" s="79"/>
      <c r="J167" s="79"/>
      <c r="K167" s="59">
        <f t="shared" si="24"/>
        <v>0</v>
      </c>
      <c r="L167" s="59">
        <f>IF(K167="0","0",LOOKUP(K167,{0,25,30,37,45,52,60},{0,1,2,3,"3.5",4,5}))</f>
        <v>0</v>
      </c>
      <c r="M167" s="79">
        <v>0</v>
      </c>
      <c r="N167" s="79">
        <v>0</v>
      </c>
      <c r="O167" s="59">
        <f t="shared" si="25"/>
        <v>0</v>
      </c>
      <c r="P167" s="59">
        <f>IF(O167="0","0",LOOKUP(O167,{0,33,40,50,60,70,80},{0,1,2,3,"3.5",4,5}))</f>
        <v>0</v>
      </c>
      <c r="Q167" s="79">
        <v>0</v>
      </c>
      <c r="R167" s="79">
        <v>0</v>
      </c>
      <c r="S167" s="59">
        <f t="shared" si="26"/>
        <v>0</v>
      </c>
      <c r="T167" s="59">
        <f>IF(S167="0","0",LOOKUP(S167,{0,33,40,50,60,70,80},{0,1,2,3,"3.5",4,5}))</f>
        <v>0</v>
      </c>
      <c r="U167" s="79">
        <v>0</v>
      </c>
      <c r="V167" s="79">
        <v>0</v>
      </c>
      <c r="W167" s="59">
        <f t="shared" si="27"/>
        <v>0</v>
      </c>
      <c r="X167" s="59">
        <f>IF(W167="0","0",LOOKUP(W167,{0,33,40,50,60,70,80},{0,1,2,3,"3.5",4,5}))</f>
        <v>0</v>
      </c>
      <c r="Y167" s="79">
        <v>0</v>
      </c>
      <c r="Z167" s="79">
        <v>0</v>
      </c>
      <c r="AA167" s="59">
        <f t="shared" si="28"/>
        <v>0</v>
      </c>
      <c r="AB167" s="59">
        <f>IF(AA167="0","0",LOOKUP(AA167,{0,33,40,50,60,70,80},{0,1,2,3,"3.5",4,5}))</f>
        <v>0</v>
      </c>
      <c r="AC167" s="49" t="s">
        <v>62</v>
      </c>
      <c r="AD167" s="49">
        <f>IF(ISBLANK(AB167)," ",IF(AB167="0","0",LOOKUP(AB167,{0,1,2,3,"3.5",4,5},{0,0,0,1,"1.5",2,3})))</f>
        <v>0</v>
      </c>
      <c r="AE167" s="77">
        <f t="shared" si="29"/>
        <v>0</v>
      </c>
      <c r="AF167" s="49" t="str">
        <f t="shared" si="30"/>
        <v>F</v>
      </c>
      <c r="AG167" s="58" t="str">
        <f t="shared" si="31"/>
        <v>Fail</v>
      </c>
      <c r="AI167" s="33" t="str">
        <f>IF(F167="0","0",LOOKUP(F167,{0,1,2,3,"3.5",4,5},{"F","D","C","B","A-","A","A+"}))</f>
        <v>F</v>
      </c>
      <c r="AJ167" s="33" t="str">
        <f>IF(H167="0","0",LOOKUP(H167,{0,1,2,3,"3.5",4,5},{"F","D","C","B","A-","A","A+"}))</f>
        <v>F</v>
      </c>
      <c r="AK167" s="33" t="str">
        <f>IF(L167="0","0",LOOKUP(L167,{0,1,2,3,"3.5",4,5},{"F","D","C","B","A-","A","A+"}))</f>
        <v>F</v>
      </c>
      <c r="AL167" s="33" t="str">
        <f>IF(P167="0","0",LOOKUP(P167,{0,1,2,3,"3.5",4,5},{"F","D","C","B","A-","A","A+"}))</f>
        <v>F</v>
      </c>
      <c r="AM167" s="33" t="str">
        <f>IF(T167="0","0",LOOKUP(T167,{0,1,2,3,"3.5",4,5},{"F","D","C","B","A-","A","A+"}))</f>
        <v>F</v>
      </c>
      <c r="AN167" s="33" t="str">
        <f>IF(X167="0","0",LOOKUP(X167,{0,1,2,3,"3.5",4,5},{"F","D","C","B","A-","A","A+"}))</f>
        <v>F</v>
      </c>
      <c r="AO167" s="33" t="str">
        <f>IF(AB167="0","0",LOOKUP(AB167,{0,1,2,3,"3.5",4,5},{"F","D","C","B","A-","A","A+"}))</f>
        <v>F</v>
      </c>
      <c r="AP167" s="52">
        <f t="shared" si="22"/>
        <v>0</v>
      </c>
    </row>
    <row r="168" spans="1:42" ht="20.100000000000001" customHeight="1" x14ac:dyDescent="0.25">
      <c r="A168" s="74">
        <v>3167</v>
      </c>
      <c r="B168" s="84" t="s">
        <v>764</v>
      </c>
      <c r="C168" s="79">
        <v>23</v>
      </c>
      <c r="D168" s="79">
        <v>10</v>
      </c>
      <c r="E168" s="59">
        <f t="shared" si="23"/>
        <v>33</v>
      </c>
      <c r="F168" s="59">
        <f>IF(E168="0","0",LOOKUP(E168,{0,33,40,50,60,70,80},{0,1,2,3,"3.5",4,5}))</f>
        <v>1</v>
      </c>
      <c r="G168" s="59">
        <v>0</v>
      </c>
      <c r="H168" s="59">
        <f>IF(G168="0","0",LOOKUP(G168,{0,33,40,50,60,70,80},{0,1,2,3,"3.5",4,5}))</f>
        <v>0</v>
      </c>
      <c r="I168" s="79">
        <v>20</v>
      </c>
      <c r="J168" s="79">
        <v>9</v>
      </c>
      <c r="K168" s="59">
        <f t="shared" si="24"/>
        <v>29</v>
      </c>
      <c r="L168" s="59">
        <f>IF(K168="0","0",LOOKUP(K168,{0,25,30,37,45,52,60},{0,1,2,3,"3.5",4,5}))</f>
        <v>1</v>
      </c>
      <c r="M168" s="79">
        <v>10</v>
      </c>
      <c r="N168" s="79">
        <v>12</v>
      </c>
      <c r="O168" s="59">
        <f t="shared" si="25"/>
        <v>0</v>
      </c>
      <c r="P168" s="59">
        <f>IF(O168="0","0",LOOKUP(O168,{0,33,40,50,60,70,80},{0,1,2,3,"3.5",4,5}))</f>
        <v>0</v>
      </c>
      <c r="Q168" s="79">
        <v>13</v>
      </c>
      <c r="R168" s="79">
        <v>12</v>
      </c>
      <c r="S168" s="59">
        <f t="shared" si="26"/>
        <v>0</v>
      </c>
      <c r="T168" s="59">
        <f>IF(S168="0","0",LOOKUP(S168,{0,33,40,50,60,70,80},{0,1,2,3,"3.5",4,5}))</f>
        <v>0</v>
      </c>
      <c r="U168" s="79">
        <v>22</v>
      </c>
      <c r="V168" s="79">
        <v>18</v>
      </c>
      <c r="W168" s="59">
        <f t="shared" si="27"/>
        <v>40</v>
      </c>
      <c r="X168" s="59">
        <f>IF(W168="0","0",LOOKUP(W168,{0,33,40,50,60,70,80},{0,1,2,3,"3.5",4,5}))</f>
        <v>2</v>
      </c>
      <c r="Y168" s="79">
        <v>12</v>
      </c>
      <c r="Z168" s="79">
        <v>16</v>
      </c>
      <c r="AA168" s="59">
        <f t="shared" si="28"/>
        <v>0</v>
      </c>
      <c r="AB168" s="59">
        <f>IF(AA168="0","0",LOOKUP(AA168,{0,33,40,50,60,70,80},{0,1,2,3,"3.5",4,5}))</f>
        <v>0</v>
      </c>
      <c r="AC168" s="49" t="s">
        <v>62</v>
      </c>
      <c r="AD168" s="49">
        <f>IF(ISBLANK(AB168)," ",IF(AB168="0","0",LOOKUP(AB168,{0,1,2,3,"3.5",4,5},{0,0,0,1,"1.5",2,3})))</f>
        <v>0</v>
      </c>
      <c r="AE168" s="77">
        <f t="shared" si="29"/>
        <v>0</v>
      </c>
      <c r="AF168" s="49" t="str">
        <f t="shared" si="30"/>
        <v>F</v>
      </c>
      <c r="AG168" s="58" t="str">
        <f t="shared" si="31"/>
        <v>Fail</v>
      </c>
      <c r="AI168" s="33" t="str">
        <f>IF(F168="0","0",LOOKUP(F168,{0,1,2,3,"3.5",4,5},{"F","D","C","B","A-","A","A+"}))</f>
        <v>D</v>
      </c>
      <c r="AJ168" s="33" t="str">
        <f>IF(H168="0","0",LOOKUP(H168,{0,1,2,3,"3.5",4,5},{"F","D","C","B","A-","A","A+"}))</f>
        <v>F</v>
      </c>
      <c r="AK168" s="33" t="str">
        <f>IF(L168="0","0",LOOKUP(L168,{0,1,2,3,"3.5",4,5},{"F","D","C","B","A-","A","A+"}))</f>
        <v>D</v>
      </c>
      <c r="AL168" s="33" t="str">
        <f>IF(P168="0","0",LOOKUP(P168,{0,1,2,3,"3.5",4,5},{"F","D","C","B","A-","A","A+"}))</f>
        <v>F</v>
      </c>
      <c r="AM168" s="33" t="str">
        <f>IF(T168="0","0",LOOKUP(T168,{0,1,2,3,"3.5",4,5},{"F","D","C","B","A-","A","A+"}))</f>
        <v>F</v>
      </c>
      <c r="AN168" s="33" t="str">
        <f>IF(X168="0","0",LOOKUP(X168,{0,1,2,3,"3.5",4,5},{"F","D","C","B","A-","A","A+"}))</f>
        <v>C</v>
      </c>
      <c r="AO168" s="33" t="str">
        <f>IF(AB168="0","0",LOOKUP(AB168,{0,1,2,3,"3.5",4,5},{"F","D","C","B","A-","A","A+"}))</f>
        <v>F</v>
      </c>
      <c r="AP168" s="52">
        <f t="shared" si="22"/>
        <v>102</v>
      </c>
    </row>
    <row r="169" spans="1:42" ht="20.100000000000001" customHeight="1" x14ac:dyDescent="0.25">
      <c r="A169" s="74">
        <v>3168</v>
      </c>
      <c r="B169" s="84" t="s">
        <v>765</v>
      </c>
      <c r="C169" s="79">
        <v>32</v>
      </c>
      <c r="D169" s="79">
        <v>19</v>
      </c>
      <c r="E169" s="59">
        <f t="shared" si="23"/>
        <v>51</v>
      </c>
      <c r="F169" s="59">
        <f>IF(E169="0","0",LOOKUP(E169,{0,33,40,50,60,70,80},{0,1,2,3,"3.5",4,5}))</f>
        <v>3</v>
      </c>
      <c r="G169" s="59">
        <v>0</v>
      </c>
      <c r="H169" s="59">
        <f>IF(G169="0","0",LOOKUP(G169,{0,33,40,50,60,70,80},{0,1,2,3,"3.5",4,5}))</f>
        <v>0</v>
      </c>
      <c r="I169" s="79">
        <v>25</v>
      </c>
      <c r="J169" s="79">
        <v>16</v>
      </c>
      <c r="K169" s="59">
        <f t="shared" si="24"/>
        <v>41</v>
      </c>
      <c r="L169" s="59">
        <f>IF(K169="0","0",LOOKUP(K169,{0,25,30,37,45,52,60},{0,1,2,3,"3.5",4,5}))</f>
        <v>3</v>
      </c>
      <c r="M169" s="79">
        <v>13</v>
      </c>
      <c r="N169" s="79">
        <v>21</v>
      </c>
      <c r="O169" s="59">
        <f t="shared" si="25"/>
        <v>0</v>
      </c>
      <c r="P169" s="59">
        <f>IF(O169="0","0",LOOKUP(O169,{0,33,40,50,60,70,80},{0,1,2,3,"3.5",4,5}))</f>
        <v>0</v>
      </c>
      <c r="Q169" s="79">
        <v>28</v>
      </c>
      <c r="R169" s="79">
        <v>16</v>
      </c>
      <c r="S169" s="59">
        <f t="shared" si="26"/>
        <v>44</v>
      </c>
      <c r="T169" s="59">
        <f>IF(S169="0","0",LOOKUP(S169,{0,33,40,50,60,70,80},{0,1,2,3,"3.5",4,5}))</f>
        <v>2</v>
      </c>
      <c r="U169" s="79">
        <v>24</v>
      </c>
      <c r="V169" s="79">
        <v>17</v>
      </c>
      <c r="W169" s="59">
        <f t="shared" si="27"/>
        <v>41</v>
      </c>
      <c r="X169" s="59">
        <f>IF(W169="0","0",LOOKUP(W169,{0,33,40,50,60,70,80},{0,1,2,3,"3.5",4,5}))</f>
        <v>2</v>
      </c>
      <c r="Y169" s="79">
        <v>15</v>
      </c>
      <c r="Z169" s="79">
        <v>13</v>
      </c>
      <c r="AA169" s="59">
        <f t="shared" si="28"/>
        <v>0</v>
      </c>
      <c r="AB169" s="59">
        <f>IF(AA169="0","0",LOOKUP(AA169,{0,33,40,50,60,70,80},{0,1,2,3,"3.5",4,5}))</f>
        <v>0</v>
      </c>
      <c r="AC169" s="49" t="s">
        <v>62</v>
      </c>
      <c r="AD169" s="49">
        <f>IF(ISBLANK(AB169)," ",IF(AB169="0","0",LOOKUP(AB169,{0,1,2,3,"3.5",4,5},{0,0,0,1,"1.5",2,3})))</f>
        <v>0</v>
      </c>
      <c r="AE169" s="77">
        <f t="shared" si="29"/>
        <v>0</v>
      </c>
      <c r="AF169" s="49" t="str">
        <f t="shared" si="30"/>
        <v>F</v>
      </c>
      <c r="AG169" s="58" t="str">
        <f t="shared" si="31"/>
        <v>Fail</v>
      </c>
      <c r="AI169" s="33" t="str">
        <f>IF(F169="0","0",LOOKUP(F169,{0,1,2,3,"3.5",4,5},{"F","D","C","B","A-","A","A+"}))</f>
        <v>B</v>
      </c>
      <c r="AJ169" s="33" t="str">
        <f>IF(H169="0","0",LOOKUP(H169,{0,1,2,3,"3.5",4,5},{"F","D","C","B","A-","A","A+"}))</f>
        <v>F</v>
      </c>
      <c r="AK169" s="33" t="str">
        <f>IF(L169="0","0",LOOKUP(L169,{0,1,2,3,"3.5",4,5},{"F","D","C","B","A-","A","A+"}))</f>
        <v>B</v>
      </c>
      <c r="AL169" s="33" t="str">
        <f>IF(P169="0","0",LOOKUP(P169,{0,1,2,3,"3.5",4,5},{"F","D","C","B","A-","A","A+"}))</f>
        <v>F</v>
      </c>
      <c r="AM169" s="33" t="str">
        <f>IF(T169="0","0",LOOKUP(T169,{0,1,2,3,"3.5",4,5},{"F","D","C","B","A-","A","A+"}))</f>
        <v>C</v>
      </c>
      <c r="AN169" s="33" t="str">
        <f>IF(X169="0","0",LOOKUP(X169,{0,1,2,3,"3.5",4,5},{"F","D","C","B","A-","A","A+"}))</f>
        <v>C</v>
      </c>
      <c r="AO169" s="33" t="str">
        <f>IF(AB169="0","0",LOOKUP(AB169,{0,1,2,3,"3.5",4,5},{"F","D","C","B","A-","A","A+"}))</f>
        <v>F</v>
      </c>
      <c r="AP169" s="52">
        <f t="shared" si="22"/>
        <v>177</v>
      </c>
    </row>
    <row r="170" spans="1:42" ht="20.100000000000001" customHeight="1" x14ac:dyDescent="0.25">
      <c r="A170" s="74">
        <v>3169</v>
      </c>
      <c r="B170" s="84" t="s">
        <v>766</v>
      </c>
      <c r="C170" s="79">
        <v>23</v>
      </c>
      <c r="D170" s="79">
        <v>20</v>
      </c>
      <c r="E170" s="59">
        <f t="shared" si="23"/>
        <v>43</v>
      </c>
      <c r="F170" s="59">
        <f>IF(E170="0","0",LOOKUP(E170,{0,33,40,50,60,70,80},{0,1,2,3,"3.5",4,5}))</f>
        <v>2</v>
      </c>
      <c r="G170" s="59">
        <v>35</v>
      </c>
      <c r="H170" s="59">
        <f>IF(G170="0","0",LOOKUP(G170,{0,33,40,50,60,70,80},{0,1,2,3,"3.5",4,5}))</f>
        <v>1</v>
      </c>
      <c r="I170" s="79">
        <v>19</v>
      </c>
      <c r="J170" s="79">
        <v>7</v>
      </c>
      <c r="K170" s="59">
        <f t="shared" si="24"/>
        <v>0</v>
      </c>
      <c r="L170" s="59">
        <f>IF(K170="0","0",LOOKUP(K170,{0,25,30,37,45,52,60},{0,1,2,3,"3.5",4,5}))</f>
        <v>0</v>
      </c>
      <c r="M170" s="79">
        <v>8</v>
      </c>
      <c r="N170" s="79">
        <v>11</v>
      </c>
      <c r="O170" s="59">
        <f t="shared" si="25"/>
        <v>0</v>
      </c>
      <c r="P170" s="59">
        <f>IF(O170="0","0",LOOKUP(O170,{0,33,40,50,60,70,80},{0,1,2,3,"3.5",4,5}))</f>
        <v>0</v>
      </c>
      <c r="Q170" s="79">
        <v>27</v>
      </c>
      <c r="R170" s="79">
        <v>10</v>
      </c>
      <c r="S170" s="59">
        <f t="shared" si="26"/>
        <v>37</v>
      </c>
      <c r="T170" s="59">
        <f>IF(S170="0","0",LOOKUP(S170,{0,33,40,50,60,70,80},{0,1,2,3,"3.5",4,5}))</f>
        <v>1</v>
      </c>
      <c r="U170" s="79">
        <v>22</v>
      </c>
      <c r="V170" s="79">
        <v>9</v>
      </c>
      <c r="W170" s="59">
        <f t="shared" si="27"/>
        <v>31</v>
      </c>
      <c r="X170" s="59">
        <f>IF(W170="0","0",LOOKUP(W170,{0,33,40,50,60,70,80},{0,1,2,3,"3.5",4,5}))</f>
        <v>0</v>
      </c>
      <c r="Y170" s="79">
        <v>20</v>
      </c>
      <c r="Z170" s="79">
        <v>10</v>
      </c>
      <c r="AA170" s="59">
        <f t="shared" si="28"/>
        <v>30</v>
      </c>
      <c r="AB170" s="59">
        <f>IF(AA170="0","0",LOOKUP(AA170,{0,33,40,50,60,70,80},{0,1,2,3,"3.5",4,5}))</f>
        <v>0</v>
      </c>
      <c r="AC170" s="49" t="s">
        <v>62</v>
      </c>
      <c r="AD170" s="49">
        <f>IF(ISBLANK(AB170)," ",IF(AB170="0","0",LOOKUP(AB170,{0,1,2,3,"3.5",4,5},{0,0,0,1,"1.5",2,3})))</f>
        <v>0</v>
      </c>
      <c r="AE170" s="77">
        <f t="shared" si="29"/>
        <v>0</v>
      </c>
      <c r="AF170" s="49" t="str">
        <f t="shared" si="30"/>
        <v>F</v>
      </c>
      <c r="AG170" s="58" t="str">
        <f t="shared" si="31"/>
        <v>Fail</v>
      </c>
      <c r="AI170" s="33" t="str">
        <f>IF(F170="0","0",LOOKUP(F170,{0,1,2,3,"3.5",4,5},{"F","D","C","B","A-","A","A+"}))</f>
        <v>C</v>
      </c>
      <c r="AJ170" s="33" t="str">
        <f>IF(H170="0","0",LOOKUP(H170,{0,1,2,3,"3.5",4,5},{"F","D","C","B","A-","A","A+"}))</f>
        <v>D</v>
      </c>
      <c r="AK170" s="33" t="str">
        <f>IF(L170="0","0",LOOKUP(L170,{0,1,2,3,"3.5",4,5},{"F","D","C","B","A-","A","A+"}))</f>
        <v>F</v>
      </c>
      <c r="AL170" s="33" t="str">
        <f>IF(P170="0","0",LOOKUP(P170,{0,1,2,3,"3.5",4,5},{"F","D","C","B","A-","A","A+"}))</f>
        <v>F</v>
      </c>
      <c r="AM170" s="33" t="str">
        <f>IF(T170="0","0",LOOKUP(T170,{0,1,2,3,"3.5",4,5},{"F","D","C","B","A-","A","A+"}))</f>
        <v>D</v>
      </c>
      <c r="AN170" s="33" t="str">
        <f>IF(X170="0","0",LOOKUP(X170,{0,1,2,3,"3.5",4,5},{"F","D","C","B","A-","A","A+"}))</f>
        <v>F</v>
      </c>
      <c r="AO170" s="33" t="str">
        <f>IF(AB170="0","0",LOOKUP(AB170,{0,1,2,3,"3.5",4,5},{"F","D","C","B","A-","A","A+"}))</f>
        <v>F</v>
      </c>
      <c r="AP170" s="52">
        <f t="shared" si="22"/>
        <v>176</v>
      </c>
    </row>
    <row r="171" spans="1:42" ht="20.100000000000001" customHeight="1" x14ac:dyDescent="0.25">
      <c r="A171" s="74">
        <v>3170</v>
      </c>
      <c r="B171" s="84" t="s">
        <v>767</v>
      </c>
      <c r="C171" s="79">
        <v>23</v>
      </c>
      <c r="D171" s="79">
        <v>14</v>
      </c>
      <c r="E171" s="59">
        <f t="shared" si="23"/>
        <v>37</v>
      </c>
      <c r="F171" s="59">
        <f>IF(E171="0","0",LOOKUP(E171,{0,33,40,50,60,70,80},{0,1,2,3,"3.5",4,5}))</f>
        <v>1</v>
      </c>
      <c r="G171" s="59">
        <v>0</v>
      </c>
      <c r="H171" s="59">
        <f>IF(G171="0","0",LOOKUP(G171,{0,33,40,50,60,70,80},{0,1,2,3,"3.5",4,5}))</f>
        <v>0</v>
      </c>
      <c r="I171" s="79">
        <v>0</v>
      </c>
      <c r="J171" s="79">
        <v>0</v>
      </c>
      <c r="K171" s="59">
        <f t="shared" si="24"/>
        <v>0</v>
      </c>
      <c r="L171" s="59">
        <f>IF(K171="0","0",LOOKUP(K171,{0,25,30,37,45,52,60},{0,1,2,3,"3.5",4,5}))</f>
        <v>0</v>
      </c>
      <c r="M171" s="79">
        <v>0</v>
      </c>
      <c r="N171" s="79">
        <v>0</v>
      </c>
      <c r="O171" s="59">
        <f t="shared" si="25"/>
        <v>0</v>
      </c>
      <c r="P171" s="59">
        <f>IF(O171="0","0",LOOKUP(O171,{0,33,40,50,60,70,80},{0,1,2,3,"3.5",4,5}))</f>
        <v>0</v>
      </c>
      <c r="Q171" s="79">
        <v>0</v>
      </c>
      <c r="R171" s="79">
        <v>0</v>
      </c>
      <c r="S171" s="59">
        <f t="shared" si="26"/>
        <v>0</v>
      </c>
      <c r="T171" s="59">
        <f>IF(S171="0","0",LOOKUP(S171,{0,33,40,50,60,70,80},{0,1,2,3,"3.5",4,5}))</f>
        <v>0</v>
      </c>
      <c r="U171" s="79">
        <v>0</v>
      </c>
      <c r="V171" s="79">
        <v>0</v>
      </c>
      <c r="W171" s="59">
        <f t="shared" si="27"/>
        <v>0</v>
      </c>
      <c r="X171" s="59">
        <f>IF(W171="0","0",LOOKUP(W171,{0,33,40,50,60,70,80},{0,1,2,3,"3.5",4,5}))</f>
        <v>0</v>
      </c>
      <c r="Y171" s="79">
        <v>11</v>
      </c>
      <c r="Z171" s="79">
        <v>15</v>
      </c>
      <c r="AA171" s="59">
        <f t="shared" si="28"/>
        <v>0</v>
      </c>
      <c r="AB171" s="59">
        <f>IF(AA171="0","0",LOOKUP(AA171,{0,33,40,50,60,70,80},{0,1,2,3,"3.5",4,5}))</f>
        <v>0</v>
      </c>
      <c r="AC171" s="49" t="s">
        <v>62</v>
      </c>
      <c r="AD171" s="49">
        <f>IF(ISBLANK(AB171)," ",IF(AB171="0","0",LOOKUP(AB171,{0,1,2,3,"3.5",4,5},{0,0,0,1,"1.5",2,3})))</f>
        <v>0</v>
      </c>
      <c r="AE171" s="77">
        <f t="shared" si="29"/>
        <v>0</v>
      </c>
      <c r="AF171" s="49" t="str">
        <f t="shared" si="30"/>
        <v>F</v>
      </c>
      <c r="AG171" s="58" t="str">
        <f t="shared" si="31"/>
        <v>Fail</v>
      </c>
      <c r="AI171" s="33" t="str">
        <f>IF(F171="0","0",LOOKUP(F171,{0,1,2,3,"3.5",4,5},{"F","D","C","B","A-","A","A+"}))</f>
        <v>D</v>
      </c>
      <c r="AJ171" s="33" t="str">
        <f>IF(H171="0","0",LOOKUP(H171,{0,1,2,3,"3.5",4,5},{"F","D","C","B","A-","A","A+"}))</f>
        <v>F</v>
      </c>
      <c r="AK171" s="33" t="str">
        <f>IF(L171="0","0",LOOKUP(L171,{0,1,2,3,"3.5",4,5},{"F","D","C","B","A-","A","A+"}))</f>
        <v>F</v>
      </c>
      <c r="AL171" s="33" t="str">
        <f>IF(P171="0","0",LOOKUP(P171,{0,1,2,3,"3.5",4,5},{"F","D","C","B","A-","A","A+"}))</f>
        <v>F</v>
      </c>
      <c r="AM171" s="33" t="str">
        <f>IF(T171="0","0",LOOKUP(T171,{0,1,2,3,"3.5",4,5},{"F","D","C","B","A-","A","A+"}))</f>
        <v>F</v>
      </c>
      <c r="AN171" s="33" t="str">
        <f>IF(X171="0","0",LOOKUP(X171,{0,1,2,3,"3.5",4,5},{"F","D","C","B","A-","A","A+"}))</f>
        <v>F</v>
      </c>
      <c r="AO171" s="33" t="str">
        <f>IF(AB171="0","0",LOOKUP(AB171,{0,1,2,3,"3.5",4,5},{"F","D","C","B","A-","A","A+"}))</f>
        <v>F</v>
      </c>
      <c r="AP171" s="52">
        <f t="shared" si="22"/>
        <v>37</v>
      </c>
    </row>
    <row r="172" spans="1:42" ht="20.100000000000001" customHeight="1" x14ac:dyDescent="0.25">
      <c r="A172" s="74">
        <v>3171</v>
      </c>
      <c r="B172" s="84" t="s">
        <v>768</v>
      </c>
      <c r="C172" s="79">
        <v>32</v>
      </c>
      <c r="D172" s="79">
        <v>22</v>
      </c>
      <c r="E172" s="59">
        <f t="shared" si="23"/>
        <v>54</v>
      </c>
      <c r="F172" s="59">
        <f>IF(E172="0","0",LOOKUP(E172,{0,33,40,50,60,70,80},{0,1,2,3,"3.5",4,5}))</f>
        <v>3</v>
      </c>
      <c r="G172" s="59">
        <v>0</v>
      </c>
      <c r="H172" s="59">
        <f>IF(G172="0","0",LOOKUP(G172,{0,33,40,50,60,70,80},{0,1,2,3,"3.5",4,5}))</f>
        <v>0</v>
      </c>
      <c r="I172" s="79">
        <v>19</v>
      </c>
      <c r="J172" s="79">
        <v>10</v>
      </c>
      <c r="K172" s="59">
        <f t="shared" si="24"/>
        <v>29</v>
      </c>
      <c r="L172" s="59">
        <f>IF(K172="0","0",LOOKUP(K172,{0,25,30,37,45,52,60},{0,1,2,3,"3.5",4,5}))</f>
        <v>1</v>
      </c>
      <c r="M172" s="79">
        <v>0</v>
      </c>
      <c r="N172" s="79">
        <v>0</v>
      </c>
      <c r="O172" s="59">
        <f t="shared" si="25"/>
        <v>0</v>
      </c>
      <c r="P172" s="59">
        <f>IF(O172="0","0",LOOKUP(O172,{0,33,40,50,60,70,80},{0,1,2,3,"3.5",4,5}))</f>
        <v>0</v>
      </c>
      <c r="Q172" s="79">
        <v>0</v>
      </c>
      <c r="R172" s="79">
        <v>0</v>
      </c>
      <c r="S172" s="59">
        <f t="shared" si="26"/>
        <v>0</v>
      </c>
      <c r="T172" s="59">
        <f>IF(S172="0","0",LOOKUP(S172,{0,33,40,50,60,70,80},{0,1,2,3,"3.5",4,5}))</f>
        <v>0</v>
      </c>
      <c r="U172" s="79">
        <v>0</v>
      </c>
      <c r="V172" s="79">
        <v>0</v>
      </c>
      <c r="W172" s="59">
        <f t="shared" si="27"/>
        <v>0</v>
      </c>
      <c r="X172" s="59">
        <f>IF(W172="0","0",LOOKUP(W172,{0,33,40,50,60,70,80},{0,1,2,3,"3.5",4,5}))</f>
        <v>0</v>
      </c>
      <c r="Y172" s="79">
        <v>20</v>
      </c>
      <c r="Z172" s="79">
        <v>9</v>
      </c>
      <c r="AA172" s="59">
        <f t="shared" si="28"/>
        <v>29</v>
      </c>
      <c r="AB172" s="59">
        <f>IF(AA172="0","0",LOOKUP(AA172,{0,33,40,50,60,70,80},{0,1,2,3,"3.5",4,5}))</f>
        <v>0</v>
      </c>
      <c r="AC172" s="49" t="s">
        <v>62</v>
      </c>
      <c r="AD172" s="49">
        <f>IF(ISBLANK(AB172)," ",IF(AB172="0","0",LOOKUP(AB172,{0,1,2,3,"3.5",4,5},{0,0,0,1,"1.5",2,3})))</f>
        <v>0</v>
      </c>
      <c r="AE172" s="77">
        <f t="shared" si="29"/>
        <v>0</v>
      </c>
      <c r="AF172" s="49" t="str">
        <f t="shared" si="30"/>
        <v>F</v>
      </c>
      <c r="AG172" s="58" t="str">
        <f t="shared" si="31"/>
        <v>Fail</v>
      </c>
      <c r="AI172" s="33" t="str">
        <f>IF(F172="0","0",LOOKUP(F172,{0,1,2,3,"3.5",4,5},{"F","D","C","B","A-","A","A+"}))</f>
        <v>B</v>
      </c>
      <c r="AJ172" s="33" t="str">
        <f>IF(H172="0","0",LOOKUP(H172,{0,1,2,3,"3.5",4,5},{"F","D","C","B","A-","A","A+"}))</f>
        <v>F</v>
      </c>
      <c r="AK172" s="33" t="str">
        <f>IF(L172="0","0",LOOKUP(L172,{0,1,2,3,"3.5",4,5},{"F","D","C","B","A-","A","A+"}))</f>
        <v>D</v>
      </c>
      <c r="AL172" s="33" t="str">
        <f>IF(P172="0","0",LOOKUP(P172,{0,1,2,3,"3.5",4,5},{"F","D","C","B","A-","A","A+"}))</f>
        <v>F</v>
      </c>
      <c r="AM172" s="33" t="str">
        <f>IF(T172="0","0",LOOKUP(T172,{0,1,2,3,"3.5",4,5},{"F","D","C","B","A-","A","A+"}))</f>
        <v>F</v>
      </c>
      <c r="AN172" s="33" t="str">
        <f>IF(X172="0","0",LOOKUP(X172,{0,1,2,3,"3.5",4,5},{"F","D","C","B","A-","A","A+"}))</f>
        <v>F</v>
      </c>
      <c r="AO172" s="33" t="str">
        <f>IF(AB172="0","0",LOOKUP(AB172,{0,1,2,3,"3.5",4,5},{"F","D","C","B","A-","A","A+"}))</f>
        <v>F</v>
      </c>
      <c r="AP172" s="52">
        <f t="shared" si="22"/>
        <v>112</v>
      </c>
    </row>
    <row r="173" spans="1:42" ht="20.100000000000001" customHeight="1" x14ac:dyDescent="0.25">
      <c r="A173" s="74">
        <v>3172</v>
      </c>
      <c r="B173" s="84" t="s">
        <v>769</v>
      </c>
      <c r="C173" s="79">
        <v>17</v>
      </c>
      <c r="D173" s="79">
        <v>22</v>
      </c>
      <c r="E173" s="59">
        <f t="shared" si="23"/>
        <v>0</v>
      </c>
      <c r="F173" s="59">
        <f>IF(E173="0","0",LOOKUP(E173,{0,33,40,50,60,70,80},{0,1,2,3,"3.5",4,5}))</f>
        <v>0</v>
      </c>
      <c r="G173" s="59">
        <v>0</v>
      </c>
      <c r="H173" s="59">
        <f>IF(G173="0","0",LOOKUP(G173,{0,33,40,50,60,70,80},{0,1,2,3,"3.5",4,5}))</f>
        <v>0</v>
      </c>
      <c r="I173" s="79">
        <v>0</v>
      </c>
      <c r="J173" s="79">
        <v>0</v>
      </c>
      <c r="K173" s="59">
        <f t="shared" si="24"/>
        <v>0</v>
      </c>
      <c r="L173" s="59">
        <f>IF(K173="0","0",LOOKUP(K173,{0,25,30,37,45,52,60},{0,1,2,3,"3.5",4,5}))</f>
        <v>0</v>
      </c>
      <c r="M173" s="79">
        <v>0</v>
      </c>
      <c r="N173" s="79">
        <v>0</v>
      </c>
      <c r="O173" s="59">
        <f t="shared" si="25"/>
        <v>0</v>
      </c>
      <c r="P173" s="59">
        <f>IF(O173="0","0",LOOKUP(O173,{0,33,40,50,60,70,80},{0,1,2,3,"3.5",4,5}))</f>
        <v>0</v>
      </c>
      <c r="Q173" s="79">
        <v>0</v>
      </c>
      <c r="R173" s="79">
        <v>0</v>
      </c>
      <c r="S173" s="59">
        <f t="shared" si="26"/>
        <v>0</v>
      </c>
      <c r="T173" s="59">
        <f>IF(S173="0","0",LOOKUP(S173,{0,33,40,50,60,70,80},{0,1,2,3,"3.5",4,5}))</f>
        <v>0</v>
      </c>
      <c r="U173" s="79">
        <v>0</v>
      </c>
      <c r="V173" s="79">
        <v>0</v>
      </c>
      <c r="W173" s="59">
        <f t="shared" si="27"/>
        <v>0</v>
      </c>
      <c r="X173" s="59">
        <f>IF(W173="0","0",LOOKUP(W173,{0,33,40,50,60,70,80},{0,1,2,3,"3.5",4,5}))</f>
        <v>0</v>
      </c>
      <c r="Y173" s="79">
        <v>0</v>
      </c>
      <c r="Z173" s="79">
        <v>0</v>
      </c>
      <c r="AA173" s="59">
        <f t="shared" si="28"/>
        <v>0</v>
      </c>
      <c r="AB173" s="59">
        <f>IF(AA173="0","0",LOOKUP(AA173,{0,33,40,50,60,70,80},{0,1,2,3,"3.5",4,5}))</f>
        <v>0</v>
      </c>
      <c r="AC173" s="49" t="s">
        <v>62</v>
      </c>
      <c r="AD173" s="49">
        <f>IF(ISBLANK(AB173)," ",IF(AB173="0","0",LOOKUP(AB173,{0,1,2,3,"3.5",4,5},{0,0,0,1,"1.5",2,3})))</f>
        <v>0</v>
      </c>
      <c r="AE173" s="77">
        <f t="shared" si="29"/>
        <v>0</v>
      </c>
      <c r="AF173" s="49" t="str">
        <f t="shared" si="30"/>
        <v>F</v>
      </c>
      <c r="AG173" s="58" t="str">
        <f t="shared" si="31"/>
        <v>Fail</v>
      </c>
      <c r="AI173" s="33" t="str">
        <f>IF(F173="0","0",LOOKUP(F173,{0,1,2,3,"3.5",4,5},{"F","D","C","B","A-","A","A+"}))</f>
        <v>F</v>
      </c>
      <c r="AJ173" s="33" t="str">
        <f>IF(H173="0","0",LOOKUP(H173,{0,1,2,3,"3.5",4,5},{"F","D","C","B","A-","A","A+"}))</f>
        <v>F</v>
      </c>
      <c r="AK173" s="33" t="str">
        <f>IF(L173="0","0",LOOKUP(L173,{0,1,2,3,"3.5",4,5},{"F","D","C","B","A-","A","A+"}))</f>
        <v>F</v>
      </c>
      <c r="AL173" s="33" t="str">
        <f>IF(P173="0","0",LOOKUP(P173,{0,1,2,3,"3.5",4,5},{"F","D","C","B","A-","A","A+"}))</f>
        <v>F</v>
      </c>
      <c r="AM173" s="33" t="str">
        <f>IF(T173="0","0",LOOKUP(T173,{0,1,2,3,"3.5",4,5},{"F","D","C","B","A-","A","A+"}))</f>
        <v>F</v>
      </c>
      <c r="AN173" s="33" t="str">
        <f>IF(X173="0","0",LOOKUP(X173,{0,1,2,3,"3.5",4,5},{"F","D","C","B","A-","A","A+"}))</f>
        <v>F</v>
      </c>
      <c r="AO173" s="33" t="str">
        <f>IF(AB173="0","0",LOOKUP(AB173,{0,1,2,3,"3.5",4,5},{"F","D","C","B","A-","A","A+"}))</f>
        <v>F</v>
      </c>
      <c r="AP173" s="52">
        <f t="shared" si="22"/>
        <v>0</v>
      </c>
    </row>
    <row r="174" spans="1:42" ht="20.100000000000001" customHeight="1" x14ac:dyDescent="0.25">
      <c r="A174" s="74">
        <v>3173</v>
      </c>
      <c r="B174" s="84" t="s">
        <v>770</v>
      </c>
      <c r="C174" s="79">
        <v>29</v>
      </c>
      <c r="D174" s="79">
        <v>21</v>
      </c>
      <c r="E174" s="59">
        <f t="shared" si="23"/>
        <v>50</v>
      </c>
      <c r="F174" s="59">
        <f>IF(E174="0","0",LOOKUP(E174,{0,33,40,50,60,70,80},{0,1,2,3,"3.5",4,5}))</f>
        <v>3</v>
      </c>
      <c r="G174" s="59">
        <v>28</v>
      </c>
      <c r="H174" s="59">
        <f>IF(G174="0","0",LOOKUP(G174,{0,33,40,50,60,70,80},{0,1,2,3,"3.5",4,5}))</f>
        <v>0</v>
      </c>
      <c r="I174" s="79">
        <v>0</v>
      </c>
      <c r="J174" s="79">
        <v>0</v>
      </c>
      <c r="K174" s="59">
        <f t="shared" si="24"/>
        <v>0</v>
      </c>
      <c r="L174" s="59">
        <f>IF(K174="0","0",LOOKUP(K174,{0,25,30,37,45,52,60},{0,1,2,3,"3.5",4,5}))</f>
        <v>0</v>
      </c>
      <c r="M174" s="79">
        <v>0</v>
      </c>
      <c r="N174" s="79">
        <v>0</v>
      </c>
      <c r="O174" s="59">
        <f t="shared" si="25"/>
        <v>0</v>
      </c>
      <c r="P174" s="59">
        <f>IF(O174="0","0",LOOKUP(O174,{0,33,40,50,60,70,80},{0,1,2,3,"3.5",4,5}))</f>
        <v>0</v>
      </c>
      <c r="Q174" s="79">
        <v>0</v>
      </c>
      <c r="R174" s="79">
        <v>0</v>
      </c>
      <c r="S174" s="59">
        <f t="shared" si="26"/>
        <v>0</v>
      </c>
      <c r="T174" s="59">
        <f>IF(S174="0","0",LOOKUP(S174,{0,33,40,50,60,70,80},{0,1,2,3,"3.5",4,5}))</f>
        <v>0</v>
      </c>
      <c r="U174" s="79">
        <v>0</v>
      </c>
      <c r="V174" s="79">
        <v>0</v>
      </c>
      <c r="W174" s="59">
        <f t="shared" si="27"/>
        <v>0</v>
      </c>
      <c r="X174" s="59">
        <f>IF(W174="0","0",LOOKUP(W174,{0,33,40,50,60,70,80},{0,1,2,3,"3.5",4,5}))</f>
        <v>0</v>
      </c>
      <c r="Y174" s="79">
        <v>0</v>
      </c>
      <c r="Z174" s="79">
        <v>0</v>
      </c>
      <c r="AA174" s="59">
        <f t="shared" si="28"/>
        <v>0</v>
      </c>
      <c r="AB174" s="59">
        <f>IF(AA174="0","0",LOOKUP(AA174,{0,33,40,50,60,70,80},{0,1,2,3,"3.5",4,5}))</f>
        <v>0</v>
      </c>
      <c r="AC174" s="49" t="s">
        <v>62</v>
      </c>
      <c r="AD174" s="49">
        <f>IF(ISBLANK(AB174)," ",IF(AB174="0","0",LOOKUP(AB174,{0,1,2,3,"3.5",4,5},{0,0,0,1,"1.5",2,3})))</f>
        <v>0</v>
      </c>
      <c r="AE174" s="77">
        <f t="shared" si="29"/>
        <v>0</v>
      </c>
      <c r="AF174" s="49" t="str">
        <f t="shared" si="30"/>
        <v>F</v>
      </c>
      <c r="AG174" s="58" t="str">
        <f t="shared" si="31"/>
        <v>Fail</v>
      </c>
      <c r="AI174" s="33" t="str">
        <f>IF(F174="0","0",LOOKUP(F174,{0,1,2,3,"3.5",4,5},{"F","D","C","B","A-","A","A+"}))</f>
        <v>B</v>
      </c>
      <c r="AJ174" s="33" t="str">
        <f>IF(H174="0","0",LOOKUP(H174,{0,1,2,3,"3.5",4,5},{"F","D","C","B","A-","A","A+"}))</f>
        <v>F</v>
      </c>
      <c r="AK174" s="33" t="str">
        <f>IF(L174="0","0",LOOKUP(L174,{0,1,2,3,"3.5",4,5},{"F","D","C","B","A-","A","A+"}))</f>
        <v>F</v>
      </c>
      <c r="AL174" s="33" t="str">
        <f>IF(P174="0","0",LOOKUP(P174,{0,1,2,3,"3.5",4,5},{"F","D","C","B","A-","A","A+"}))</f>
        <v>F</v>
      </c>
      <c r="AM174" s="33" t="str">
        <f>IF(T174="0","0",LOOKUP(T174,{0,1,2,3,"3.5",4,5},{"F","D","C","B","A-","A","A+"}))</f>
        <v>F</v>
      </c>
      <c r="AN174" s="33" t="str">
        <f>IF(X174="0","0",LOOKUP(X174,{0,1,2,3,"3.5",4,5},{"F","D","C","B","A-","A","A+"}))</f>
        <v>F</v>
      </c>
      <c r="AO174" s="33" t="str">
        <f>IF(AB174="0","0",LOOKUP(AB174,{0,1,2,3,"3.5",4,5},{"F","D","C","B","A-","A","A+"}))</f>
        <v>F</v>
      </c>
      <c r="AP174" s="52">
        <f t="shared" si="22"/>
        <v>78</v>
      </c>
    </row>
    <row r="175" spans="1:42" ht="20.100000000000001" customHeight="1" x14ac:dyDescent="0.25">
      <c r="A175" s="74">
        <v>3174</v>
      </c>
      <c r="B175" s="84" t="s">
        <v>771</v>
      </c>
      <c r="C175" s="79">
        <v>0</v>
      </c>
      <c r="D175" s="79">
        <v>0</v>
      </c>
      <c r="E175" s="59">
        <f t="shared" si="23"/>
        <v>0</v>
      </c>
      <c r="F175" s="59">
        <f>IF(E175="0","0",LOOKUP(E175,{0,33,40,50,60,70,80},{0,1,2,3,"3.5",4,5}))</f>
        <v>0</v>
      </c>
      <c r="G175" s="59">
        <v>0</v>
      </c>
      <c r="H175" s="59">
        <f>IF(G175="0","0",LOOKUP(G175,{0,33,40,50,60,70,80},{0,1,2,3,"3.5",4,5}))</f>
        <v>0</v>
      </c>
      <c r="I175" s="79">
        <v>0</v>
      </c>
      <c r="J175" s="79">
        <v>0</v>
      </c>
      <c r="K175" s="59">
        <f t="shared" si="24"/>
        <v>0</v>
      </c>
      <c r="L175" s="59">
        <f>IF(K175="0","0",LOOKUP(K175,{0,25,30,37,45,52,60},{0,1,2,3,"3.5",4,5}))</f>
        <v>0</v>
      </c>
      <c r="M175" s="79">
        <v>0</v>
      </c>
      <c r="N175" s="79">
        <v>0</v>
      </c>
      <c r="O175" s="59">
        <f t="shared" si="25"/>
        <v>0</v>
      </c>
      <c r="P175" s="59">
        <f>IF(O175="0","0",LOOKUP(O175,{0,33,40,50,60,70,80},{0,1,2,3,"3.5",4,5}))</f>
        <v>0</v>
      </c>
      <c r="Q175" s="79">
        <v>0</v>
      </c>
      <c r="R175" s="79">
        <v>0</v>
      </c>
      <c r="S175" s="59">
        <f t="shared" si="26"/>
        <v>0</v>
      </c>
      <c r="T175" s="59">
        <f>IF(S175="0","0",LOOKUP(S175,{0,33,40,50,60,70,80},{0,1,2,3,"3.5",4,5}))</f>
        <v>0</v>
      </c>
      <c r="U175" s="79">
        <v>0</v>
      </c>
      <c r="V175" s="79">
        <v>0</v>
      </c>
      <c r="W175" s="59">
        <f t="shared" si="27"/>
        <v>0</v>
      </c>
      <c r="X175" s="59">
        <f>IF(W175="0","0",LOOKUP(W175,{0,33,40,50,60,70,80},{0,1,2,3,"3.5",4,5}))</f>
        <v>0</v>
      </c>
      <c r="Y175" s="79">
        <v>0</v>
      </c>
      <c r="Z175" s="79">
        <v>0</v>
      </c>
      <c r="AA175" s="59">
        <f t="shared" si="28"/>
        <v>0</v>
      </c>
      <c r="AB175" s="59">
        <f>IF(AA175="0","0",LOOKUP(AA175,{0,33,40,50,60,70,80},{0,1,2,3,"3.5",4,5}))</f>
        <v>0</v>
      </c>
      <c r="AC175" s="49" t="s">
        <v>62</v>
      </c>
      <c r="AD175" s="49">
        <f>IF(ISBLANK(AB175)," ",IF(AB175="0","0",LOOKUP(AB175,{0,1,2,3,"3.5",4,5},{0,0,0,1,"1.5",2,3})))</f>
        <v>0</v>
      </c>
      <c r="AE175" s="77">
        <f t="shared" si="29"/>
        <v>0</v>
      </c>
      <c r="AF175" s="49" t="str">
        <f t="shared" si="30"/>
        <v>F</v>
      </c>
      <c r="AG175" s="58" t="str">
        <f t="shared" si="31"/>
        <v>Fail</v>
      </c>
      <c r="AI175" s="33" t="str">
        <f>IF(F175="0","0",LOOKUP(F175,{0,1,2,3,"3.5",4,5},{"F","D","C","B","A-","A","A+"}))</f>
        <v>F</v>
      </c>
      <c r="AJ175" s="33" t="str">
        <f>IF(H175="0","0",LOOKUP(H175,{0,1,2,3,"3.5",4,5},{"F","D","C","B","A-","A","A+"}))</f>
        <v>F</v>
      </c>
      <c r="AK175" s="33" t="str">
        <f>IF(L175="0","0",LOOKUP(L175,{0,1,2,3,"3.5",4,5},{"F","D","C","B","A-","A","A+"}))</f>
        <v>F</v>
      </c>
      <c r="AL175" s="33" t="str">
        <f>IF(P175="0","0",LOOKUP(P175,{0,1,2,3,"3.5",4,5},{"F","D","C","B","A-","A","A+"}))</f>
        <v>F</v>
      </c>
      <c r="AM175" s="33" t="str">
        <f>IF(T175="0","0",LOOKUP(T175,{0,1,2,3,"3.5",4,5},{"F","D","C","B","A-","A","A+"}))</f>
        <v>F</v>
      </c>
      <c r="AN175" s="33" t="str">
        <f>IF(X175="0","0",LOOKUP(X175,{0,1,2,3,"3.5",4,5},{"F","D","C","B","A-","A","A+"}))</f>
        <v>F</v>
      </c>
      <c r="AO175" s="33" t="str">
        <f>IF(AB175="0","0",LOOKUP(AB175,{0,1,2,3,"3.5",4,5},{"F","D","C","B","A-","A","A+"}))</f>
        <v>F</v>
      </c>
      <c r="AP175" s="52">
        <f t="shared" si="22"/>
        <v>0</v>
      </c>
    </row>
    <row r="176" spans="1:42" ht="20.100000000000001" customHeight="1" x14ac:dyDescent="0.25">
      <c r="A176" s="74">
        <v>3175</v>
      </c>
      <c r="B176" s="84" t="s">
        <v>772</v>
      </c>
      <c r="C176" s="79">
        <v>50</v>
      </c>
      <c r="D176" s="79">
        <v>23</v>
      </c>
      <c r="E176" s="59">
        <f t="shared" si="23"/>
        <v>73</v>
      </c>
      <c r="F176" s="59">
        <f>IF(E176="0","0",LOOKUP(E176,{0,33,40,50,60,70,80},{0,1,2,3,"3.5",4,5}))</f>
        <v>4</v>
      </c>
      <c r="G176" s="59">
        <v>35</v>
      </c>
      <c r="H176" s="59">
        <f>IF(G176="0","0",LOOKUP(G176,{0,33,40,50,60,70,80},{0,1,2,3,"3.5",4,5}))</f>
        <v>1</v>
      </c>
      <c r="I176" s="79">
        <v>25</v>
      </c>
      <c r="J176" s="79">
        <v>18</v>
      </c>
      <c r="K176" s="59">
        <f t="shared" si="24"/>
        <v>43</v>
      </c>
      <c r="L176" s="59">
        <f>IF(K176="0","0",LOOKUP(K176,{0,25,30,37,45,52,60},{0,1,2,3,"3.5",4,5}))</f>
        <v>3</v>
      </c>
      <c r="M176" s="79">
        <v>34</v>
      </c>
      <c r="N176" s="79">
        <v>19</v>
      </c>
      <c r="O176" s="59">
        <f t="shared" si="25"/>
        <v>53</v>
      </c>
      <c r="P176" s="59">
        <f>IF(O176="0","0",LOOKUP(O176,{0,33,40,50,60,70,80},{0,1,2,3,"3.5",4,5}))</f>
        <v>3</v>
      </c>
      <c r="Q176" s="79">
        <v>33</v>
      </c>
      <c r="R176" s="79">
        <v>20</v>
      </c>
      <c r="S176" s="59">
        <f t="shared" si="26"/>
        <v>53</v>
      </c>
      <c r="T176" s="59">
        <f>IF(S176="0","0",LOOKUP(S176,{0,33,40,50,60,70,80},{0,1,2,3,"3.5",4,5}))</f>
        <v>3</v>
      </c>
      <c r="U176" s="79">
        <v>24</v>
      </c>
      <c r="V176" s="79">
        <v>19</v>
      </c>
      <c r="W176" s="59">
        <f t="shared" si="27"/>
        <v>43</v>
      </c>
      <c r="X176" s="59">
        <f>IF(W176="0","0",LOOKUP(W176,{0,33,40,50,60,70,80},{0,1,2,3,"3.5",4,5}))</f>
        <v>2</v>
      </c>
      <c r="Y176" s="79">
        <v>24</v>
      </c>
      <c r="Z176" s="79">
        <v>12</v>
      </c>
      <c r="AA176" s="59">
        <f t="shared" si="28"/>
        <v>36</v>
      </c>
      <c r="AB176" s="59">
        <f>IF(AA176="0","0",LOOKUP(AA176,{0,33,40,50,60,70,80},{0,1,2,3,"3.5",4,5}))</f>
        <v>1</v>
      </c>
      <c r="AC176" s="49" t="s">
        <v>62</v>
      </c>
      <c r="AD176" s="49">
        <f>IF(ISBLANK(AB176)," ",IF(AB176="0","0",LOOKUP(AB176,{0,1,2,3,"3.5",4,5},{0,0,0,1,"1.5",2,3})))</f>
        <v>0</v>
      </c>
      <c r="AE176" s="77">
        <f t="shared" si="29"/>
        <v>2.6666666666666665</v>
      </c>
      <c r="AF176" s="49" t="str">
        <f t="shared" si="30"/>
        <v>C</v>
      </c>
      <c r="AG176" s="58" t="str">
        <f t="shared" si="31"/>
        <v>Bellow Average Result</v>
      </c>
      <c r="AI176" s="33" t="str">
        <f>IF(F176="0","0",LOOKUP(F176,{0,1,2,3,"3.5",4,5},{"F","D","C","B","A-","A","A+"}))</f>
        <v>A</v>
      </c>
      <c r="AJ176" s="33" t="str">
        <f>IF(H176="0","0",LOOKUP(H176,{0,1,2,3,"3.5",4,5},{"F","D","C","B","A-","A","A+"}))</f>
        <v>D</v>
      </c>
      <c r="AK176" s="33" t="str">
        <f>IF(L176="0","0",LOOKUP(L176,{0,1,2,3,"3.5",4,5},{"F","D","C","B","A-","A","A+"}))</f>
        <v>B</v>
      </c>
      <c r="AL176" s="33" t="str">
        <f>IF(P176="0","0",LOOKUP(P176,{0,1,2,3,"3.5",4,5},{"F","D","C","B","A-","A","A+"}))</f>
        <v>B</v>
      </c>
      <c r="AM176" s="33" t="str">
        <f>IF(T176="0","0",LOOKUP(T176,{0,1,2,3,"3.5",4,5},{"F","D","C","B","A-","A","A+"}))</f>
        <v>B</v>
      </c>
      <c r="AN176" s="33" t="str">
        <f>IF(X176="0","0",LOOKUP(X176,{0,1,2,3,"3.5",4,5},{"F","D","C","B","A-","A","A+"}))</f>
        <v>C</v>
      </c>
      <c r="AO176" s="33" t="str">
        <f>IF(AB176="0","0",LOOKUP(AB176,{0,1,2,3,"3.5",4,5},{"F","D","C","B","A-","A","A+"}))</f>
        <v>D</v>
      </c>
      <c r="AP176" s="52">
        <f t="shared" si="22"/>
        <v>336</v>
      </c>
    </row>
    <row r="177" spans="1:42" ht="20.100000000000001" customHeight="1" x14ac:dyDescent="0.25">
      <c r="A177" s="74">
        <v>3176</v>
      </c>
      <c r="B177" s="84" t="s">
        <v>773</v>
      </c>
      <c r="C177" s="79">
        <v>35</v>
      </c>
      <c r="D177" s="79">
        <v>25</v>
      </c>
      <c r="E177" s="59">
        <f t="shared" si="23"/>
        <v>60</v>
      </c>
      <c r="F177" s="59" t="str">
        <f>IF(E177="0","0",LOOKUP(E177,{0,33,40,50,60,70,80},{0,1,2,3,"3.5",4,5}))</f>
        <v>3.5</v>
      </c>
      <c r="G177" s="59">
        <v>0</v>
      </c>
      <c r="H177" s="59">
        <f>IF(G177="0","0",LOOKUP(G177,{0,33,40,50,60,70,80},{0,1,2,3,"3.5",4,5}))</f>
        <v>0</v>
      </c>
      <c r="I177" s="79">
        <v>17</v>
      </c>
      <c r="J177" s="79">
        <v>9</v>
      </c>
      <c r="K177" s="59">
        <f t="shared" si="24"/>
        <v>26</v>
      </c>
      <c r="L177" s="59">
        <f>IF(K177="0","0",LOOKUP(K177,{0,25,30,37,45,52,60},{0,1,2,3,"3.5",4,5}))</f>
        <v>1</v>
      </c>
      <c r="M177" s="79">
        <v>4</v>
      </c>
      <c r="N177" s="79">
        <v>12</v>
      </c>
      <c r="O177" s="59">
        <f t="shared" si="25"/>
        <v>0</v>
      </c>
      <c r="P177" s="59">
        <f>IF(O177="0","0",LOOKUP(O177,{0,33,40,50,60,70,80},{0,1,2,3,"3.5",4,5}))</f>
        <v>0</v>
      </c>
      <c r="Q177" s="79">
        <v>20</v>
      </c>
      <c r="R177" s="79">
        <v>10</v>
      </c>
      <c r="S177" s="59">
        <f t="shared" si="26"/>
        <v>30</v>
      </c>
      <c r="T177" s="59">
        <f>IF(S177="0","0",LOOKUP(S177,{0,33,40,50,60,70,80},{0,1,2,3,"3.5",4,5}))</f>
        <v>0</v>
      </c>
      <c r="U177" s="79">
        <v>9</v>
      </c>
      <c r="V177" s="79">
        <v>14</v>
      </c>
      <c r="W177" s="59">
        <f t="shared" si="27"/>
        <v>0</v>
      </c>
      <c r="X177" s="59">
        <f>IF(W177="0","0",LOOKUP(W177,{0,33,40,50,60,70,80},{0,1,2,3,"3.5",4,5}))</f>
        <v>0</v>
      </c>
      <c r="Y177" s="79">
        <v>15</v>
      </c>
      <c r="Z177" s="79">
        <v>10</v>
      </c>
      <c r="AA177" s="59">
        <f t="shared" si="28"/>
        <v>0</v>
      </c>
      <c r="AB177" s="59">
        <f>IF(AA177="0","0",LOOKUP(AA177,{0,33,40,50,60,70,80},{0,1,2,3,"3.5",4,5}))</f>
        <v>0</v>
      </c>
      <c r="AC177" s="49"/>
      <c r="AD177" s="49">
        <f>IF(ISBLANK(AB177)," ",IF(AB177="0","0",LOOKUP(AB177,{0,1,2,3,"3.5",4,5},{0,0,0,1,"1.5",2,3})))</f>
        <v>0</v>
      </c>
      <c r="AE177" s="77">
        <f t="shared" si="29"/>
        <v>0</v>
      </c>
      <c r="AF177" s="49" t="str">
        <f t="shared" si="30"/>
        <v>F</v>
      </c>
      <c r="AG177" s="58" t="str">
        <f t="shared" si="31"/>
        <v>Fail</v>
      </c>
      <c r="AI177" s="33"/>
      <c r="AJ177" s="33"/>
      <c r="AK177" s="33"/>
      <c r="AL177" s="33"/>
      <c r="AM177" s="33"/>
      <c r="AN177" s="33"/>
      <c r="AO177" s="33"/>
      <c r="AP177" s="52">
        <f t="shared" si="22"/>
        <v>116</v>
      </c>
    </row>
    <row r="178" spans="1:42" ht="20.100000000000001" customHeight="1" x14ac:dyDescent="0.25">
      <c r="A178" s="74">
        <v>3177</v>
      </c>
      <c r="B178" s="84" t="s">
        <v>774</v>
      </c>
      <c r="C178" s="79">
        <v>32</v>
      </c>
      <c r="D178" s="79">
        <v>17</v>
      </c>
      <c r="E178" s="59">
        <f t="shared" si="23"/>
        <v>49</v>
      </c>
      <c r="F178" s="59">
        <f>IF(E178="0","0",LOOKUP(E178,{0,33,40,50,60,70,80},{0,1,2,3,"3.5",4,5}))</f>
        <v>2</v>
      </c>
      <c r="G178" s="59">
        <v>37</v>
      </c>
      <c r="H178" s="59">
        <f>IF(G178="0","0",LOOKUP(G178,{0,33,40,50,60,70,80},{0,1,2,3,"3.5",4,5}))</f>
        <v>1</v>
      </c>
      <c r="I178" s="79">
        <v>23</v>
      </c>
      <c r="J178" s="79">
        <v>15</v>
      </c>
      <c r="K178" s="59">
        <f t="shared" si="24"/>
        <v>38</v>
      </c>
      <c r="L178" s="59">
        <f>IF(K178="0","0",LOOKUP(K178,{0,25,30,37,45,52,60},{0,1,2,3,"3.5",4,5}))</f>
        <v>3</v>
      </c>
      <c r="M178" s="79">
        <v>29</v>
      </c>
      <c r="N178" s="79">
        <v>21</v>
      </c>
      <c r="O178" s="59">
        <f t="shared" si="25"/>
        <v>50</v>
      </c>
      <c r="P178" s="59">
        <f>IF(O178="0","0",LOOKUP(O178,{0,33,40,50,60,70,80},{0,1,2,3,"3.5",4,5}))</f>
        <v>3</v>
      </c>
      <c r="Q178" s="79">
        <v>33</v>
      </c>
      <c r="R178" s="79">
        <v>23</v>
      </c>
      <c r="S178" s="59">
        <f t="shared" si="26"/>
        <v>56</v>
      </c>
      <c r="T178" s="59">
        <f>IF(S178="0","0",LOOKUP(S178,{0,33,40,50,60,70,80},{0,1,2,3,"3.5",4,5}))</f>
        <v>3</v>
      </c>
      <c r="U178" s="79">
        <v>34</v>
      </c>
      <c r="V178" s="79">
        <v>17</v>
      </c>
      <c r="W178" s="59">
        <f t="shared" si="27"/>
        <v>51</v>
      </c>
      <c r="X178" s="59">
        <f>IF(W178="0","0",LOOKUP(W178,{0,33,40,50,60,70,80},{0,1,2,3,"3.5",4,5}))</f>
        <v>3</v>
      </c>
      <c r="Y178" s="79">
        <v>25</v>
      </c>
      <c r="Z178" s="79">
        <v>13</v>
      </c>
      <c r="AA178" s="59">
        <f t="shared" si="28"/>
        <v>38</v>
      </c>
      <c r="AB178" s="59">
        <f>IF(AA178="0","0",LOOKUP(AA178,{0,33,40,50,60,70,80},{0,1,2,3,"3.5",4,5}))</f>
        <v>1</v>
      </c>
      <c r="AC178" s="49" t="s">
        <v>62</v>
      </c>
      <c r="AD178" s="49">
        <f>IF(ISBLANK(AB178)," ",IF(AB178="0","0",LOOKUP(AB178,{0,1,2,3,"3.5",4,5},{0,0,0,1,"1.5",2,3})))</f>
        <v>0</v>
      </c>
      <c r="AE178" s="77">
        <f t="shared" si="29"/>
        <v>2.5</v>
      </c>
      <c r="AF178" s="49" t="str">
        <f t="shared" si="30"/>
        <v>C</v>
      </c>
      <c r="AG178" s="58" t="str">
        <f t="shared" si="31"/>
        <v>Bellow Average Result</v>
      </c>
      <c r="AI178" s="33" t="str">
        <f>IF(F178="0","0",LOOKUP(F178,{0,1,2,3,"3.5",4,5},{"F","D","C","B","A-","A","A+"}))</f>
        <v>C</v>
      </c>
      <c r="AJ178" s="33" t="str">
        <f>IF(H178="0","0",LOOKUP(H178,{0,1,2,3,"3.5",4,5},{"F","D","C","B","A-","A","A+"}))</f>
        <v>D</v>
      </c>
      <c r="AK178" s="33" t="str">
        <f>IF(L178="0","0",LOOKUP(L178,{0,1,2,3,"3.5",4,5},{"F","D","C","B","A-","A","A+"}))</f>
        <v>B</v>
      </c>
      <c r="AL178" s="33" t="str">
        <f>IF(P178="0","0",LOOKUP(P178,{0,1,2,3,"3.5",4,5},{"F","D","C","B","A-","A","A+"}))</f>
        <v>B</v>
      </c>
      <c r="AM178" s="33" t="str">
        <f>IF(T178="0","0",LOOKUP(T178,{0,1,2,3,"3.5",4,5},{"F","D","C","B","A-","A","A+"}))</f>
        <v>B</v>
      </c>
      <c r="AN178" s="33" t="str">
        <f>IF(X178="0","0",LOOKUP(X178,{0,1,2,3,"3.5",4,5},{"F","D","C","B","A-","A","A+"}))</f>
        <v>B</v>
      </c>
      <c r="AO178" s="33" t="str">
        <f>IF(AB178="0","0",LOOKUP(AB178,{0,1,2,3,"3.5",4,5},{"F","D","C","B","A-","A","A+"}))</f>
        <v>D</v>
      </c>
      <c r="AP178" s="52">
        <f t="shared" si="22"/>
        <v>319</v>
      </c>
    </row>
    <row r="179" spans="1:42" ht="20.100000000000001" customHeight="1" x14ac:dyDescent="0.25">
      <c r="A179" s="74">
        <v>3178</v>
      </c>
      <c r="B179" s="84" t="s">
        <v>775</v>
      </c>
      <c r="C179" s="79">
        <v>29</v>
      </c>
      <c r="D179" s="79">
        <v>9</v>
      </c>
      <c r="E179" s="59">
        <f t="shared" si="23"/>
        <v>38</v>
      </c>
      <c r="F179" s="59">
        <f>IF(E179="0","0",LOOKUP(E179,{0,33,40,50,60,70,80},{0,1,2,3,"3.5",4,5}))</f>
        <v>1</v>
      </c>
      <c r="G179" s="59">
        <v>0</v>
      </c>
      <c r="H179" s="59">
        <f>IF(G179="0","0",LOOKUP(G179,{0,33,40,50,60,70,80},{0,1,2,3,"3.5",4,5}))</f>
        <v>0</v>
      </c>
      <c r="I179" s="79">
        <v>0</v>
      </c>
      <c r="J179" s="79">
        <v>0</v>
      </c>
      <c r="K179" s="59">
        <f t="shared" si="24"/>
        <v>0</v>
      </c>
      <c r="L179" s="59">
        <f>IF(K179="0","0",LOOKUP(K179,{0,25,30,37,45,52,60},{0,1,2,3,"3.5",4,5}))</f>
        <v>0</v>
      </c>
      <c r="M179" s="79">
        <v>1</v>
      </c>
      <c r="N179" s="79">
        <v>10</v>
      </c>
      <c r="O179" s="59">
        <f t="shared" si="25"/>
        <v>0</v>
      </c>
      <c r="P179" s="59">
        <f>IF(O179="0","0",LOOKUP(O179,{0,33,40,50,60,70,80},{0,1,2,3,"3.5",4,5}))</f>
        <v>0</v>
      </c>
      <c r="Q179" s="79">
        <v>9</v>
      </c>
      <c r="R179" s="79">
        <v>12</v>
      </c>
      <c r="S179" s="59">
        <f t="shared" si="26"/>
        <v>0</v>
      </c>
      <c r="T179" s="59">
        <f>IF(S179="0","0",LOOKUP(S179,{0,33,40,50,60,70,80},{0,1,2,3,"3.5",4,5}))</f>
        <v>0</v>
      </c>
      <c r="U179" s="79">
        <v>7</v>
      </c>
      <c r="V179" s="79">
        <v>14</v>
      </c>
      <c r="W179" s="59">
        <f t="shared" si="27"/>
        <v>0</v>
      </c>
      <c r="X179" s="59">
        <f>IF(W179="0","0",LOOKUP(W179,{0,33,40,50,60,70,80},{0,1,2,3,"3.5",4,5}))</f>
        <v>0</v>
      </c>
      <c r="Y179" s="79">
        <v>0</v>
      </c>
      <c r="Z179" s="79">
        <v>0</v>
      </c>
      <c r="AA179" s="59">
        <f t="shared" si="28"/>
        <v>0</v>
      </c>
      <c r="AB179" s="59">
        <f>IF(AA179="0","0",LOOKUP(AA179,{0,33,40,50,60,70,80},{0,1,2,3,"3.5",4,5}))</f>
        <v>0</v>
      </c>
      <c r="AC179" s="49" t="s">
        <v>62</v>
      </c>
      <c r="AD179" s="49">
        <f>IF(ISBLANK(AB179)," ",IF(AB179="0","0",LOOKUP(AB179,{0,1,2,3,"3.5",4,5},{0,0,0,1,"1.5",2,3})))</f>
        <v>0</v>
      </c>
      <c r="AE179" s="77">
        <f t="shared" si="29"/>
        <v>0</v>
      </c>
      <c r="AF179" s="49" t="str">
        <f t="shared" si="30"/>
        <v>F</v>
      </c>
      <c r="AG179" s="58" t="str">
        <f t="shared" si="31"/>
        <v>Fail</v>
      </c>
      <c r="AI179" s="33" t="str">
        <f>IF(F179="0","0",LOOKUP(F179,{0,1,2,3,"3.5",4,5},{"F","D","C","B","A-","A","A+"}))</f>
        <v>D</v>
      </c>
      <c r="AJ179" s="33" t="str">
        <f>IF(H179="0","0",LOOKUP(H179,{0,1,2,3,"3.5",4,5},{"F","D","C","B","A-","A","A+"}))</f>
        <v>F</v>
      </c>
      <c r="AK179" s="33" t="str">
        <f>IF(L179="0","0",LOOKUP(L179,{0,1,2,3,"3.5",4,5},{"F","D","C","B","A-","A","A+"}))</f>
        <v>F</v>
      </c>
      <c r="AL179" s="33" t="str">
        <f>IF(P179="0","0",LOOKUP(P179,{0,1,2,3,"3.5",4,5},{"F","D","C","B","A-","A","A+"}))</f>
        <v>F</v>
      </c>
      <c r="AM179" s="33" t="str">
        <f>IF(T179="0","0",LOOKUP(T179,{0,1,2,3,"3.5",4,5},{"F","D","C","B","A-","A","A+"}))</f>
        <v>F</v>
      </c>
      <c r="AN179" s="33" t="str">
        <f>IF(X179="0","0",LOOKUP(X179,{0,1,2,3,"3.5",4,5},{"F","D","C","B","A-","A","A+"}))</f>
        <v>F</v>
      </c>
      <c r="AO179" s="33" t="str">
        <f>IF(AB179="0","0",LOOKUP(AB179,{0,1,2,3,"3.5",4,5},{"F","D","C","B","A-","A","A+"}))</f>
        <v>F</v>
      </c>
      <c r="AP179" s="52">
        <f t="shared" si="22"/>
        <v>38</v>
      </c>
    </row>
    <row r="180" spans="1:42" ht="20.100000000000001" customHeight="1" x14ac:dyDescent="0.25">
      <c r="A180" s="74">
        <v>3179</v>
      </c>
      <c r="B180" s="84" t="s">
        <v>776</v>
      </c>
      <c r="C180" s="79"/>
      <c r="D180" s="79"/>
      <c r="E180" s="59">
        <f t="shared" si="23"/>
        <v>0</v>
      </c>
      <c r="F180" s="59">
        <f>IF(E180="0","0",LOOKUP(E180,{0,33,40,50,60,70,80},{0,1,2,3,"3.5",4,5}))</f>
        <v>0</v>
      </c>
      <c r="G180" s="59">
        <v>0</v>
      </c>
      <c r="H180" s="59">
        <f>IF(G180="0","0",LOOKUP(G180,{0,33,40,50,60,70,80},{0,1,2,3,"3.5",4,5}))</f>
        <v>0</v>
      </c>
      <c r="I180" s="79"/>
      <c r="J180" s="79"/>
      <c r="K180" s="59">
        <f t="shared" si="24"/>
        <v>0</v>
      </c>
      <c r="L180" s="59">
        <f>IF(K180="0","0",LOOKUP(K180,{0,25,30,37,45,52,60},{0,1,2,3,"3.5",4,5}))</f>
        <v>0</v>
      </c>
      <c r="M180" s="79"/>
      <c r="N180" s="79"/>
      <c r="O180" s="59">
        <f t="shared" si="25"/>
        <v>0</v>
      </c>
      <c r="P180" s="59">
        <f>IF(O180="0","0",LOOKUP(O180,{0,33,40,50,60,70,80},{0,1,2,3,"3.5",4,5}))</f>
        <v>0</v>
      </c>
      <c r="Q180" s="79"/>
      <c r="R180" s="79"/>
      <c r="S180" s="59">
        <f t="shared" si="26"/>
        <v>0</v>
      </c>
      <c r="T180" s="59">
        <f>IF(S180="0","0",LOOKUP(S180,{0,33,40,50,60,70,80},{0,1,2,3,"3.5",4,5}))</f>
        <v>0</v>
      </c>
      <c r="U180" s="79"/>
      <c r="V180" s="79"/>
      <c r="W180" s="59">
        <f t="shared" si="27"/>
        <v>0</v>
      </c>
      <c r="X180" s="59">
        <f>IF(W180="0","0",LOOKUP(W180,{0,33,40,50,60,70,80},{0,1,2,3,"3.5",4,5}))</f>
        <v>0</v>
      </c>
      <c r="Y180" s="79"/>
      <c r="Z180" s="79"/>
      <c r="AA180" s="59">
        <f t="shared" si="28"/>
        <v>0</v>
      </c>
      <c r="AB180" s="59">
        <f>IF(AA180="0","0",LOOKUP(AA180,{0,33,40,50,60,70,80},{0,1,2,3,"3.5",4,5}))</f>
        <v>0</v>
      </c>
      <c r="AC180" s="49"/>
      <c r="AD180" s="49">
        <f>IF(ISBLANK(AB180)," ",IF(AB180="0","0",LOOKUP(AB180,{0,1,2,3,"3.5",4,5},{0,0,0,1,"1.5",2,3})))</f>
        <v>0</v>
      </c>
      <c r="AE180" s="77">
        <f t="shared" si="29"/>
        <v>0</v>
      </c>
      <c r="AF180" s="49" t="str">
        <f t="shared" si="30"/>
        <v>F</v>
      </c>
      <c r="AG180" s="58" t="str">
        <f t="shared" si="31"/>
        <v>Fail</v>
      </c>
      <c r="AI180" s="33"/>
      <c r="AJ180" s="33"/>
      <c r="AK180" s="33"/>
      <c r="AL180" s="33"/>
      <c r="AM180" s="33"/>
      <c r="AN180" s="33"/>
      <c r="AO180" s="33"/>
      <c r="AP180" s="52">
        <f t="shared" si="22"/>
        <v>0</v>
      </c>
    </row>
    <row r="181" spans="1:42" ht="20.100000000000001" customHeight="1" x14ac:dyDescent="0.25">
      <c r="A181" s="74">
        <v>3180</v>
      </c>
      <c r="B181" s="84" t="s">
        <v>777</v>
      </c>
      <c r="C181" s="79">
        <v>30</v>
      </c>
      <c r="D181" s="79">
        <v>19</v>
      </c>
      <c r="E181" s="59">
        <f t="shared" si="23"/>
        <v>49</v>
      </c>
      <c r="F181" s="59">
        <f>IF(E181="0","0",LOOKUP(E181,{0,33,40,50,60,70,80},{0,1,2,3,"3.5",4,5}))</f>
        <v>2</v>
      </c>
      <c r="G181" s="59">
        <v>27</v>
      </c>
      <c r="H181" s="59">
        <f>IF(G181="0","0",LOOKUP(G181,{0,33,40,50,60,70,80},{0,1,2,3,"3.5",4,5}))</f>
        <v>0</v>
      </c>
      <c r="I181" s="79">
        <v>22</v>
      </c>
      <c r="J181" s="79">
        <v>15</v>
      </c>
      <c r="K181" s="59">
        <f t="shared" si="24"/>
        <v>37</v>
      </c>
      <c r="L181" s="59">
        <f>IF(K181="0","0",LOOKUP(K181,{0,25,30,37,45,52,60},{0,1,2,3,"3.5",4,5}))</f>
        <v>3</v>
      </c>
      <c r="M181" s="79">
        <v>13</v>
      </c>
      <c r="N181" s="79">
        <v>12</v>
      </c>
      <c r="O181" s="59">
        <f t="shared" si="25"/>
        <v>0</v>
      </c>
      <c r="P181" s="59">
        <f>IF(O181="0","0",LOOKUP(O181,{0,33,40,50,60,70,80},{0,1,2,3,"3.5",4,5}))</f>
        <v>0</v>
      </c>
      <c r="Q181" s="79">
        <v>30</v>
      </c>
      <c r="R181" s="79">
        <v>14</v>
      </c>
      <c r="S181" s="59">
        <f t="shared" si="26"/>
        <v>44</v>
      </c>
      <c r="T181" s="59">
        <f>IF(S181="0","0",LOOKUP(S181,{0,33,40,50,60,70,80},{0,1,2,3,"3.5",4,5}))</f>
        <v>2</v>
      </c>
      <c r="U181" s="79">
        <v>29</v>
      </c>
      <c r="V181" s="79">
        <v>13</v>
      </c>
      <c r="W181" s="59">
        <f t="shared" si="27"/>
        <v>42</v>
      </c>
      <c r="X181" s="59">
        <f>IF(W181="0","0",LOOKUP(W181,{0,33,40,50,60,70,80},{0,1,2,3,"3.5",4,5}))</f>
        <v>2</v>
      </c>
      <c r="Y181" s="79">
        <v>18</v>
      </c>
      <c r="Z181" s="79">
        <v>6</v>
      </c>
      <c r="AA181" s="59">
        <f t="shared" si="28"/>
        <v>0</v>
      </c>
      <c r="AB181" s="59">
        <f>IF(AA181="0","0",LOOKUP(AA181,{0,33,40,50,60,70,80},{0,1,2,3,"3.5",4,5}))</f>
        <v>0</v>
      </c>
      <c r="AC181" s="49"/>
      <c r="AD181" s="49">
        <f>IF(ISBLANK(AB181)," ",IF(AB181="0","0",LOOKUP(AB181,{0,1,2,3,"3.5",4,5},{0,0,0,1,"1.5",2,3})))</f>
        <v>0</v>
      </c>
      <c r="AE181" s="77">
        <f t="shared" si="29"/>
        <v>0</v>
      </c>
      <c r="AF181" s="49" t="str">
        <f t="shared" si="30"/>
        <v>F</v>
      </c>
      <c r="AG181" s="58" t="str">
        <f t="shared" si="31"/>
        <v>Fail</v>
      </c>
      <c r="AI181" s="33"/>
      <c r="AJ181" s="33"/>
      <c r="AK181" s="33"/>
      <c r="AL181" s="33"/>
      <c r="AM181" s="33"/>
      <c r="AN181" s="33"/>
      <c r="AO181" s="33"/>
      <c r="AP181" s="52">
        <f t="shared" si="22"/>
        <v>199</v>
      </c>
    </row>
    <row r="182" spans="1:42" ht="20.100000000000001" customHeight="1" x14ac:dyDescent="0.25">
      <c r="A182" s="74">
        <v>3181</v>
      </c>
      <c r="B182" s="84" t="s">
        <v>778</v>
      </c>
      <c r="C182" s="79">
        <v>0</v>
      </c>
      <c r="D182" s="79">
        <v>0</v>
      </c>
      <c r="E182" s="59">
        <f t="shared" si="23"/>
        <v>0</v>
      </c>
      <c r="F182" s="59">
        <f>IF(E182="0","0",LOOKUP(E182,{0,33,40,50,60,70,80},{0,1,2,3,"3.5",4,5}))</f>
        <v>0</v>
      </c>
      <c r="G182" s="59">
        <v>0</v>
      </c>
      <c r="H182" s="59">
        <f>IF(G182="0","0",LOOKUP(G182,{0,33,40,50,60,70,80},{0,1,2,3,"3.5",4,5}))</f>
        <v>0</v>
      </c>
      <c r="I182" s="79">
        <v>0</v>
      </c>
      <c r="J182" s="79">
        <v>0</v>
      </c>
      <c r="K182" s="59">
        <f t="shared" si="24"/>
        <v>0</v>
      </c>
      <c r="L182" s="59">
        <f>IF(K182="0","0",LOOKUP(K182,{0,25,30,37,45,52,60},{0,1,2,3,"3.5",4,5}))</f>
        <v>0</v>
      </c>
      <c r="M182" s="79">
        <v>0</v>
      </c>
      <c r="N182" s="79">
        <v>0</v>
      </c>
      <c r="O182" s="59">
        <f t="shared" si="25"/>
        <v>0</v>
      </c>
      <c r="P182" s="59">
        <f>IF(O182="0","0",LOOKUP(O182,{0,33,40,50,60,70,80},{0,1,2,3,"3.5",4,5}))</f>
        <v>0</v>
      </c>
      <c r="Q182" s="79">
        <v>0</v>
      </c>
      <c r="R182" s="79">
        <v>0</v>
      </c>
      <c r="S182" s="59">
        <f t="shared" si="26"/>
        <v>0</v>
      </c>
      <c r="T182" s="59">
        <f>IF(S182="0","0",LOOKUP(S182,{0,33,40,50,60,70,80},{0,1,2,3,"3.5",4,5}))</f>
        <v>0</v>
      </c>
      <c r="U182" s="79">
        <v>0</v>
      </c>
      <c r="V182" s="79">
        <v>0</v>
      </c>
      <c r="W182" s="59">
        <f t="shared" si="27"/>
        <v>0</v>
      </c>
      <c r="X182" s="59">
        <f>IF(W182="0","0",LOOKUP(W182,{0,33,40,50,60,70,80},{0,1,2,3,"3.5",4,5}))</f>
        <v>0</v>
      </c>
      <c r="Y182" s="79">
        <v>0</v>
      </c>
      <c r="Z182" s="79">
        <v>0</v>
      </c>
      <c r="AA182" s="59">
        <f t="shared" si="28"/>
        <v>0</v>
      </c>
      <c r="AB182" s="59">
        <f>IF(AA182="0","0",LOOKUP(AA182,{0,33,40,50,60,70,80},{0,1,2,3,"3.5",4,5}))</f>
        <v>0</v>
      </c>
      <c r="AC182" s="49" t="s">
        <v>62</v>
      </c>
      <c r="AD182" s="49">
        <f>IF(ISBLANK(AB182)," ",IF(AB182="0","0",LOOKUP(AB182,{0,1,2,3,"3.5",4,5},{0,0,0,1,"1.5",2,3})))</f>
        <v>0</v>
      </c>
      <c r="AE182" s="77">
        <f t="shared" si="29"/>
        <v>0</v>
      </c>
      <c r="AF182" s="49" t="str">
        <f t="shared" si="30"/>
        <v>F</v>
      </c>
      <c r="AG182" s="58" t="str">
        <f t="shared" si="31"/>
        <v>Fail</v>
      </c>
      <c r="AI182" s="33" t="str">
        <f>IF(F182="0","0",LOOKUP(F182,{0,1,2,3,"3.5",4,5},{"F","D","C","B","A-","A","A+"}))</f>
        <v>F</v>
      </c>
      <c r="AJ182" s="33" t="str">
        <f>IF(H182="0","0",LOOKUP(H182,{0,1,2,3,"3.5",4,5},{"F","D","C","B","A-","A","A+"}))</f>
        <v>F</v>
      </c>
      <c r="AK182" s="33" t="str">
        <f>IF(L182="0","0",LOOKUP(L182,{0,1,2,3,"3.5",4,5},{"F","D","C","B","A-","A","A+"}))</f>
        <v>F</v>
      </c>
      <c r="AL182" s="33" t="str">
        <f>IF(P182="0","0",LOOKUP(P182,{0,1,2,3,"3.5",4,5},{"F","D","C","B","A-","A","A+"}))</f>
        <v>F</v>
      </c>
      <c r="AM182" s="33" t="str">
        <f>IF(T182="0","0",LOOKUP(T182,{0,1,2,3,"3.5",4,5},{"F","D","C","B","A-","A","A+"}))</f>
        <v>F</v>
      </c>
      <c r="AN182" s="33" t="str">
        <f>IF(X182="0","0",LOOKUP(X182,{0,1,2,3,"3.5",4,5},{"F","D","C","B","A-","A","A+"}))</f>
        <v>F</v>
      </c>
      <c r="AO182" s="33" t="str">
        <f>IF(AB182="0","0",LOOKUP(AB182,{0,1,2,3,"3.5",4,5},{"F","D","C","B","A-","A","A+"}))</f>
        <v>F</v>
      </c>
      <c r="AP182" s="52">
        <f t="shared" si="22"/>
        <v>0</v>
      </c>
    </row>
    <row r="183" spans="1:42" ht="20.100000000000001" customHeight="1" x14ac:dyDescent="0.25">
      <c r="A183" s="74">
        <v>3182</v>
      </c>
      <c r="B183" s="84" t="s">
        <v>779</v>
      </c>
      <c r="C183" s="79">
        <v>0</v>
      </c>
      <c r="D183" s="79">
        <v>0</v>
      </c>
      <c r="E183" s="59">
        <f t="shared" si="23"/>
        <v>0</v>
      </c>
      <c r="F183" s="59">
        <f>IF(E183="0","0",LOOKUP(E183,{0,33,40,50,60,70,80},{0,1,2,3,"3.5",4,5}))</f>
        <v>0</v>
      </c>
      <c r="G183" s="59">
        <v>0</v>
      </c>
      <c r="H183" s="59">
        <f>IF(G183="0","0",LOOKUP(G183,{0,33,40,50,60,70,80},{0,1,2,3,"3.5",4,5}))</f>
        <v>0</v>
      </c>
      <c r="I183" s="79">
        <v>0</v>
      </c>
      <c r="J183" s="79">
        <v>0</v>
      </c>
      <c r="K183" s="59">
        <f t="shared" si="24"/>
        <v>0</v>
      </c>
      <c r="L183" s="59">
        <f>IF(K183="0","0",LOOKUP(K183,{0,25,30,37,45,52,60},{0,1,2,3,"3.5",4,5}))</f>
        <v>0</v>
      </c>
      <c r="M183" s="79">
        <v>0</v>
      </c>
      <c r="N183" s="79">
        <v>0</v>
      </c>
      <c r="O183" s="59">
        <f t="shared" si="25"/>
        <v>0</v>
      </c>
      <c r="P183" s="59">
        <f>IF(O183="0","0",LOOKUP(O183,{0,33,40,50,60,70,80},{0,1,2,3,"3.5",4,5}))</f>
        <v>0</v>
      </c>
      <c r="Q183" s="79">
        <v>0</v>
      </c>
      <c r="R183" s="79">
        <v>0</v>
      </c>
      <c r="S183" s="59">
        <f t="shared" si="26"/>
        <v>0</v>
      </c>
      <c r="T183" s="59">
        <f>IF(S183="0","0",LOOKUP(S183,{0,33,40,50,60,70,80},{0,1,2,3,"3.5",4,5}))</f>
        <v>0</v>
      </c>
      <c r="U183" s="79">
        <v>0</v>
      </c>
      <c r="V183" s="79">
        <v>0</v>
      </c>
      <c r="W183" s="59">
        <f t="shared" si="27"/>
        <v>0</v>
      </c>
      <c r="X183" s="59">
        <f>IF(W183="0","0",LOOKUP(W183,{0,33,40,50,60,70,80},{0,1,2,3,"3.5",4,5}))</f>
        <v>0</v>
      </c>
      <c r="Y183" s="79">
        <v>0</v>
      </c>
      <c r="Z183" s="79">
        <v>0</v>
      </c>
      <c r="AA183" s="59">
        <f t="shared" si="28"/>
        <v>0</v>
      </c>
      <c r="AB183" s="59">
        <f>IF(AA183="0","0",LOOKUP(AA183,{0,33,40,50,60,70,80},{0,1,2,3,"3.5",4,5}))</f>
        <v>0</v>
      </c>
      <c r="AC183" s="49" t="s">
        <v>62</v>
      </c>
      <c r="AD183" s="49">
        <f>IF(ISBLANK(AB183)," ",IF(AB183="0","0",LOOKUP(AB183,{0,1,2,3,"3.5",4,5},{0,0,0,1,"1.5",2,3})))</f>
        <v>0</v>
      </c>
      <c r="AE183" s="77">
        <f t="shared" si="29"/>
        <v>0</v>
      </c>
      <c r="AF183" s="49" t="str">
        <f t="shared" si="30"/>
        <v>F</v>
      </c>
      <c r="AG183" s="58" t="str">
        <f t="shared" si="31"/>
        <v>Fail</v>
      </c>
      <c r="AI183" s="33" t="str">
        <f>IF(F183="0","0",LOOKUP(F183,{0,1,2,3,"3.5",4,5},{"F","D","C","B","A-","A","A+"}))</f>
        <v>F</v>
      </c>
      <c r="AJ183" s="33" t="str">
        <f>IF(H183="0","0",LOOKUP(H183,{0,1,2,3,"3.5",4,5},{"F","D","C","B","A-","A","A+"}))</f>
        <v>F</v>
      </c>
      <c r="AK183" s="33" t="str">
        <f>IF(L183="0","0",LOOKUP(L183,{0,1,2,3,"3.5",4,5},{"F","D","C","B","A-","A","A+"}))</f>
        <v>F</v>
      </c>
      <c r="AL183" s="33" t="str">
        <f>IF(P183="0","0",LOOKUP(P183,{0,1,2,3,"3.5",4,5},{"F","D","C","B","A-","A","A+"}))</f>
        <v>F</v>
      </c>
      <c r="AM183" s="33" t="str">
        <f>IF(T183="0","0",LOOKUP(T183,{0,1,2,3,"3.5",4,5},{"F","D","C","B","A-","A","A+"}))</f>
        <v>F</v>
      </c>
      <c r="AN183" s="33" t="str">
        <f>IF(X183="0","0",LOOKUP(X183,{0,1,2,3,"3.5",4,5},{"F","D","C","B","A-","A","A+"}))</f>
        <v>F</v>
      </c>
      <c r="AO183" s="33" t="str">
        <f>IF(AB183="0","0",LOOKUP(AB183,{0,1,2,3,"3.5",4,5},{"F","D","C","B","A-","A","A+"}))</f>
        <v>F</v>
      </c>
      <c r="AP183" s="52">
        <f t="shared" si="22"/>
        <v>0</v>
      </c>
    </row>
    <row r="184" spans="1:42" ht="20.100000000000001" customHeight="1" x14ac:dyDescent="0.25">
      <c r="A184" s="74">
        <v>3183</v>
      </c>
      <c r="B184" s="84" t="s">
        <v>780</v>
      </c>
      <c r="C184" s="79">
        <v>22</v>
      </c>
      <c r="D184" s="79">
        <v>20</v>
      </c>
      <c r="E184" s="59">
        <f t="shared" si="23"/>
        <v>42</v>
      </c>
      <c r="F184" s="59">
        <f>IF(E184="0","0",LOOKUP(E184,{0,33,40,50,60,70,80},{0,1,2,3,"3.5",4,5}))</f>
        <v>2</v>
      </c>
      <c r="G184" s="59">
        <v>0</v>
      </c>
      <c r="H184" s="59">
        <f>IF(G184="0","0",LOOKUP(G184,{0,33,40,50,60,70,80},{0,1,2,3,"3.5",4,5}))</f>
        <v>0</v>
      </c>
      <c r="I184" s="79">
        <v>15</v>
      </c>
      <c r="J184" s="79">
        <v>13</v>
      </c>
      <c r="K184" s="59">
        <f t="shared" si="24"/>
        <v>28</v>
      </c>
      <c r="L184" s="59">
        <f>IF(K184="0","0",LOOKUP(K184,{0,25,30,37,45,52,60},{0,1,2,3,"3.5",4,5}))</f>
        <v>1</v>
      </c>
      <c r="M184" s="79">
        <v>9</v>
      </c>
      <c r="N184" s="79">
        <v>16</v>
      </c>
      <c r="O184" s="59">
        <f t="shared" si="25"/>
        <v>0</v>
      </c>
      <c r="P184" s="59">
        <f>IF(O184="0","0",LOOKUP(O184,{0,33,40,50,60,70,80},{0,1,2,3,"3.5",4,5}))</f>
        <v>0</v>
      </c>
      <c r="Q184" s="79">
        <v>13</v>
      </c>
      <c r="R184" s="79">
        <v>15</v>
      </c>
      <c r="S184" s="59">
        <f t="shared" si="26"/>
        <v>0</v>
      </c>
      <c r="T184" s="59">
        <f>IF(S184="0","0",LOOKUP(S184,{0,33,40,50,60,70,80},{0,1,2,3,"3.5",4,5}))</f>
        <v>0</v>
      </c>
      <c r="U184" s="79">
        <v>19</v>
      </c>
      <c r="V184" s="79">
        <v>13</v>
      </c>
      <c r="W184" s="59">
        <f t="shared" si="27"/>
        <v>32</v>
      </c>
      <c r="X184" s="59">
        <f>IF(W184="0","0",LOOKUP(W184,{0,33,40,50,60,70,80},{0,1,2,3,"3.5",4,5}))</f>
        <v>0</v>
      </c>
      <c r="Y184" s="79">
        <v>14</v>
      </c>
      <c r="Z184" s="79">
        <v>15</v>
      </c>
      <c r="AA184" s="59">
        <f t="shared" si="28"/>
        <v>0</v>
      </c>
      <c r="AB184" s="59">
        <f>IF(AA184="0","0",LOOKUP(AA184,{0,33,40,50,60,70,80},{0,1,2,3,"3.5",4,5}))</f>
        <v>0</v>
      </c>
      <c r="AC184" s="49" t="s">
        <v>62</v>
      </c>
      <c r="AD184" s="49">
        <f>IF(ISBLANK(AB184)," ",IF(AB184="0","0",LOOKUP(AB184,{0,1,2,3,"3.5",4,5},{0,0,0,1,"1.5",2,3})))</f>
        <v>0</v>
      </c>
      <c r="AE184" s="77">
        <f t="shared" si="29"/>
        <v>0</v>
      </c>
      <c r="AF184" s="49" t="str">
        <f t="shared" si="30"/>
        <v>F</v>
      </c>
      <c r="AG184" s="58" t="str">
        <f t="shared" si="31"/>
        <v>Fail</v>
      </c>
      <c r="AI184" s="33" t="str">
        <f>IF(F184="0","0",LOOKUP(F184,{0,1,2,3,"3.5",4,5},{"F","D","C","B","A-","A","A+"}))</f>
        <v>C</v>
      </c>
      <c r="AJ184" s="33" t="str">
        <f>IF(H184="0","0",LOOKUP(H184,{0,1,2,3,"3.5",4,5},{"F","D","C","B","A-","A","A+"}))</f>
        <v>F</v>
      </c>
      <c r="AK184" s="33" t="str">
        <f>IF(L184="0","0",LOOKUP(L184,{0,1,2,3,"3.5",4,5},{"F","D","C","B","A-","A","A+"}))</f>
        <v>D</v>
      </c>
      <c r="AL184" s="33" t="str">
        <f>IF(P184="0","0",LOOKUP(P184,{0,1,2,3,"3.5",4,5},{"F","D","C","B","A-","A","A+"}))</f>
        <v>F</v>
      </c>
      <c r="AM184" s="33" t="str">
        <f>IF(T184="0","0",LOOKUP(T184,{0,1,2,3,"3.5",4,5},{"F","D","C","B","A-","A","A+"}))</f>
        <v>F</v>
      </c>
      <c r="AN184" s="33" t="str">
        <f>IF(X184="0","0",LOOKUP(X184,{0,1,2,3,"3.5",4,5},{"F","D","C","B","A-","A","A+"}))</f>
        <v>F</v>
      </c>
      <c r="AO184" s="33" t="str">
        <f>IF(AB184="0","0",LOOKUP(AB184,{0,1,2,3,"3.5",4,5},{"F","D","C","B","A-","A","A+"}))</f>
        <v>F</v>
      </c>
      <c r="AP184" s="52">
        <f t="shared" si="22"/>
        <v>102</v>
      </c>
    </row>
    <row r="185" spans="1:42" ht="20.100000000000001" customHeight="1" x14ac:dyDescent="0.25">
      <c r="A185" s="74">
        <v>3184</v>
      </c>
      <c r="B185" s="84" t="s">
        <v>781</v>
      </c>
      <c r="C185" s="79">
        <v>0</v>
      </c>
      <c r="D185" s="79">
        <v>0</v>
      </c>
      <c r="E185" s="59">
        <f t="shared" si="23"/>
        <v>0</v>
      </c>
      <c r="F185" s="59">
        <f>IF(E185="0","0",LOOKUP(E185,{0,33,40,50,60,70,80},{0,1,2,3,"3.5",4,5}))</f>
        <v>0</v>
      </c>
      <c r="G185" s="59">
        <v>0</v>
      </c>
      <c r="H185" s="59">
        <f>IF(G185="0","0",LOOKUP(G185,{0,33,40,50,60,70,80},{0,1,2,3,"3.5",4,5}))</f>
        <v>0</v>
      </c>
      <c r="I185" s="79">
        <v>0</v>
      </c>
      <c r="J185" s="79">
        <v>0</v>
      </c>
      <c r="K185" s="59">
        <f t="shared" si="24"/>
        <v>0</v>
      </c>
      <c r="L185" s="59">
        <f>IF(K185="0","0",LOOKUP(K185,{0,25,30,37,45,52,60},{0,1,2,3,"3.5",4,5}))</f>
        <v>0</v>
      </c>
      <c r="M185" s="79">
        <v>0</v>
      </c>
      <c r="N185" s="79">
        <v>0</v>
      </c>
      <c r="O185" s="59">
        <f t="shared" si="25"/>
        <v>0</v>
      </c>
      <c r="P185" s="59">
        <f>IF(O185="0","0",LOOKUP(O185,{0,33,40,50,60,70,80},{0,1,2,3,"3.5",4,5}))</f>
        <v>0</v>
      </c>
      <c r="Q185" s="79">
        <v>0</v>
      </c>
      <c r="R185" s="79">
        <v>0</v>
      </c>
      <c r="S185" s="59">
        <f t="shared" si="26"/>
        <v>0</v>
      </c>
      <c r="T185" s="59">
        <f>IF(S185="0","0",LOOKUP(S185,{0,33,40,50,60,70,80},{0,1,2,3,"3.5",4,5}))</f>
        <v>0</v>
      </c>
      <c r="U185" s="79">
        <v>0</v>
      </c>
      <c r="V185" s="79">
        <v>0</v>
      </c>
      <c r="W185" s="59">
        <f t="shared" si="27"/>
        <v>0</v>
      </c>
      <c r="X185" s="59">
        <f>IF(W185="0","0",LOOKUP(W185,{0,33,40,50,60,70,80},{0,1,2,3,"3.5",4,5}))</f>
        <v>0</v>
      </c>
      <c r="Y185" s="79">
        <v>0</v>
      </c>
      <c r="Z185" s="79">
        <v>0</v>
      </c>
      <c r="AA185" s="59">
        <f t="shared" si="28"/>
        <v>0</v>
      </c>
      <c r="AB185" s="59">
        <f>IF(AA185="0","0",LOOKUP(AA185,{0,33,40,50,60,70,80},{0,1,2,3,"3.5",4,5}))</f>
        <v>0</v>
      </c>
      <c r="AC185" s="49" t="s">
        <v>62</v>
      </c>
      <c r="AD185" s="49">
        <f>IF(ISBLANK(AB185)," ",IF(AB185="0","0",LOOKUP(AB185,{0,1,2,3,"3.5",4,5},{0,0,0,1,"1.5",2,3})))</f>
        <v>0</v>
      </c>
      <c r="AE185" s="77">
        <f t="shared" si="29"/>
        <v>0</v>
      </c>
      <c r="AF185" s="49" t="str">
        <f t="shared" si="30"/>
        <v>F</v>
      </c>
      <c r="AG185" s="58" t="str">
        <f t="shared" si="31"/>
        <v>Fail</v>
      </c>
      <c r="AI185" s="33" t="str">
        <f>IF(F185="0","0",LOOKUP(F185,{0,1,2,3,"3.5",4,5},{"F","D","C","B","A-","A","A+"}))</f>
        <v>F</v>
      </c>
      <c r="AJ185" s="33" t="str">
        <f>IF(H185="0","0",LOOKUP(H185,{0,1,2,3,"3.5",4,5},{"F","D","C","B","A-","A","A+"}))</f>
        <v>F</v>
      </c>
      <c r="AK185" s="33" t="str">
        <f>IF(L185="0","0",LOOKUP(L185,{0,1,2,3,"3.5",4,5},{"F","D","C","B","A-","A","A+"}))</f>
        <v>F</v>
      </c>
      <c r="AL185" s="33" t="str">
        <f>IF(P185="0","0",LOOKUP(P185,{0,1,2,3,"3.5",4,5},{"F","D","C","B","A-","A","A+"}))</f>
        <v>F</v>
      </c>
      <c r="AM185" s="33" t="str">
        <f>IF(T185="0","0",LOOKUP(T185,{0,1,2,3,"3.5",4,5},{"F","D","C","B","A-","A","A+"}))</f>
        <v>F</v>
      </c>
      <c r="AN185" s="33" t="str">
        <f>IF(X185="0","0",LOOKUP(X185,{0,1,2,3,"3.5",4,5},{"F","D","C","B","A-","A","A+"}))</f>
        <v>F</v>
      </c>
      <c r="AO185" s="33" t="str">
        <f>IF(AB185="0","0",LOOKUP(AB185,{0,1,2,3,"3.5",4,5},{"F","D","C","B","A-","A","A+"}))</f>
        <v>F</v>
      </c>
      <c r="AP185" s="52">
        <f t="shared" si="22"/>
        <v>0</v>
      </c>
    </row>
    <row r="186" spans="1:42" ht="20.100000000000001" customHeight="1" x14ac:dyDescent="0.25">
      <c r="A186" s="74">
        <v>3185</v>
      </c>
      <c r="B186" s="84" t="s">
        <v>782</v>
      </c>
      <c r="C186" s="79">
        <v>19</v>
      </c>
      <c r="D186" s="79">
        <v>16</v>
      </c>
      <c r="E186" s="59">
        <f t="shared" si="23"/>
        <v>35</v>
      </c>
      <c r="F186" s="59">
        <f>IF(E186="0","0",LOOKUP(E186,{0,33,40,50,60,70,80},{0,1,2,3,"3.5",4,5}))</f>
        <v>1</v>
      </c>
      <c r="G186" s="59">
        <v>33</v>
      </c>
      <c r="H186" s="59">
        <f>IF(G186="0","0",LOOKUP(G186,{0,33,40,50,60,70,80},{0,1,2,3,"3.5",4,5}))</f>
        <v>1</v>
      </c>
      <c r="I186" s="79">
        <v>22</v>
      </c>
      <c r="J186" s="79">
        <v>19</v>
      </c>
      <c r="K186" s="59">
        <f t="shared" si="24"/>
        <v>41</v>
      </c>
      <c r="L186" s="59">
        <f>IF(K186="0","0",LOOKUP(K186,{0,25,30,37,45,52,60},{0,1,2,3,"3.5",4,5}))</f>
        <v>3</v>
      </c>
      <c r="M186" s="79">
        <v>43</v>
      </c>
      <c r="N186" s="79">
        <v>17</v>
      </c>
      <c r="O186" s="59">
        <f t="shared" si="25"/>
        <v>60</v>
      </c>
      <c r="P186" s="59" t="str">
        <f>IF(O186="0","0",LOOKUP(O186,{0,33,40,50,60,70,80},{0,1,2,3,"3.5",4,5}))</f>
        <v>3.5</v>
      </c>
      <c r="Q186" s="79">
        <v>29</v>
      </c>
      <c r="R186" s="79">
        <v>19</v>
      </c>
      <c r="S186" s="59">
        <f t="shared" si="26"/>
        <v>48</v>
      </c>
      <c r="T186" s="59">
        <f>IF(S186="0","0",LOOKUP(S186,{0,33,40,50,60,70,80},{0,1,2,3,"3.5",4,5}))</f>
        <v>2</v>
      </c>
      <c r="U186" s="79">
        <v>31</v>
      </c>
      <c r="V186" s="79">
        <v>14</v>
      </c>
      <c r="W186" s="59">
        <f t="shared" si="27"/>
        <v>45</v>
      </c>
      <c r="X186" s="59">
        <f>IF(W186="0","0",LOOKUP(W186,{0,33,40,50,60,70,80},{0,1,2,3,"3.5",4,5}))</f>
        <v>2</v>
      </c>
      <c r="Y186" s="79">
        <v>7</v>
      </c>
      <c r="Z186" s="79">
        <v>7</v>
      </c>
      <c r="AA186" s="59">
        <f t="shared" si="28"/>
        <v>0</v>
      </c>
      <c r="AB186" s="59">
        <f>IF(AA186="0","0",LOOKUP(AA186,{0,33,40,50,60,70,80},{0,1,2,3,"3.5",4,5}))</f>
        <v>0</v>
      </c>
      <c r="AC186" s="49" t="s">
        <v>62</v>
      </c>
      <c r="AD186" s="49">
        <f>IF(ISBLANK(AB186)," ",IF(AB186="0","0",LOOKUP(AB186,{0,1,2,3,"3.5",4,5},{0,0,0,1,"1.5",2,3})))</f>
        <v>0</v>
      </c>
      <c r="AE186" s="77">
        <f t="shared" si="29"/>
        <v>2.0833333333333335</v>
      </c>
      <c r="AF186" s="49" t="str">
        <f t="shared" si="30"/>
        <v>C</v>
      </c>
      <c r="AG186" s="58" t="str">
        <f t="shared" si="31"/>
        <v>Bellow Average Result</v>
      </c>
      <c r="AI186" s="33" t="str">
        <f>IF(F186="0","0",LOOKUP(F186,{0,1,2,3,"3.5",4,5},{"F","D","C","B","A-","A","A+"}))</f>
        <v>D</v>
      </c>
      <c r="AJ186" s="33" t="str">
        <f>IF(H186="0","0",LOOKUP(H186,{0,1,2,3,"3.5",4,5},{"F","D","C","B","A-","A","A+"}))</f>
        <v>D</v>
      </c>
      <c r="AK186" s="33" t="str">
        <f>IF(L186="0","0",LOOKUP(L186,{0,1,2,3,"3.5",4,5},{"F","D","C","B","A-","A","A+"}))</f>
        <v>B</v>
      </c>
      <c r="AL186" s="33" t="str">
        <f>IF(P186="0","0",LOOKUP(P186,{0,1,2,3,"3.5",4,5},{"F","D","C","B","A-","A","A+"}))</f>
        <v>A-</v>
      </c>
      <c r="AM186" s="33" t="str">
        <f>IF(T186="0","0",LOOKUP(T186,{0,1,2,3,"3.5",4,5},{"F","D","C","B","A-","A","A+"}))</f>
        <v>C</v>
      </c>
      <c r="AN186" s="33" t="str">
        <f>IF(X186="0","0",LOOKUP(X186,{0,1,2,3,"3.5",4,5},{"F","D","C","B","A-","A","A+"}))</f>
        <v>C</v>
      </c>
      <c r="AO186" s="33" t="str">
        <f>IF(AB186="0","0",LOOKUP(AB186,{0,1,2,3,"3.5",4,5},{"F","D","C","B","A-","A","A+"}))</f>
        <v>F</v>
      </c>
      <c r="AP186" s="52">
        <f t="shared" si="22"/>
        <v>262</v>
      </c>
    </row>
    <row r="187" spans="1:42" ht="20.100000000000001" customHeight="1" x14ac:dyDescent="0.25">
      <c r="A187" s="74">
        <v>3186</v>
      </c>
      <c r="B187" s="84" t="s">
        <v>783</v>
      </c>
      <c r="C187" s="79">
        <v>26</v>
      </c>
      <c r="D187" s="79">
        <v>18</v>
      </c>
      <c r="E187" s="59">
        <f t="shared" si="23"/>
        <v>44</v>
      </c>
      <c r="F187" s="59">
        <f>IF(E187="0","0",LOOKUP(E187,{0,33,40,50,60,70,80},{0,1,2,3,"3.5",4,5}))</f>
        <v>2</v>
      </c>
      <c r="G187" s="59">
        <v>0</v>
      </c>
      <c r="H187" s="59">
        <f>IF(G187="0","0",LOOKUP(G187,{0,33,40,50,60,70,80},{0,1,2,3,"3.5",4,5}))</f>
        <v>0</v>
      </c>
      <c r="I187" s="79">
        <v>20</v>
      </c>
      <c r="J187" s="79">
        <v>15</v>
      </c>
      <c r="K187" s="59">
        <f t="shared" si="24"/>
        <v>35</v>
      </c>
      <c r="L187" s="59">
        <f>IF(K187="0","0",LOOKUP(K187,{0,25,30,37,45,52,60},{0,1,2,3,"3.5",4,5}))</f>
        <v>2</v>
      </c>
      <c r="M187" s="79">
        <v>23</v>
      </c>
      <c r="N187" s="79">
        <v>15</v>
      </c>
      <c r="O187" s="59">
        <f t="shared" si="25"/>
        <v>38</v>
      </c>
      <c r="P187" s="59">
        <f>IF(O187="0","0",LOOKUP(O187,{0,33,40,50,60,70,80},{0,1,2,3,"3.5",4,5}))</f>
        <v>1</v>
      </c>
      <c r="Q187" s="79">
        <v>27</v>
      </c>
      <c r="R187" s="79">
        <v>16</v>
      </c>
      <c r="S187" s="59">
        <f t="shared" si="26"/>
        <v>43</v>
      </c>
      <c r="T187" s="59">
        <f>IF(S187="0","0",LOOKUP(S187,{0,33,40,50,60,70,80},{0,1,2,3,"3.5",4,5}))</f>
        <v>2</v>
      </c>
      <c r="U187" s="79">
        <v>32</v>
      </c>
      <c r="V187" s="79">
        <v>16</v>
      </c>
      <c r="W187" s="59">
        <f t="shared" si="27"/>
        <v>48</v>
      </c>
      <c r="X187" s="59">
        <f>IF(W187="0","0",LOOKUP(W187,{0,33,40,50,60,70,80},{0,1,2,3,"3.5",4,5}))</f>
        <v>2</v>
      </c>
      <c r="Y187" s="79">
        <v>16</v>
      </c>
      <c r="Z187" s="79">
        <v>17</v>
      </c>
      <c r="AA187" s="59">
        <f t="shared" si="28"/>
        <v>0</v>
      </c>
      <c r="AB187" s="59">
        <f>IF(AA187="0","0",LOOKUP(AA187,{0,33,40,50,60,70,80},{0,1,2,3,"3.5",4,5}))</f>
        <v>0</v>
      </c>
      <c r="AC187" s="49" t="s">
        <v>62</v>
      </c>
      <c r="AD187" s="49">
        <f>IF(ISBLANK(AB187)," ",IF(AB187="0","0",LOOKUP(AB187,{0,1,2,3,"3.5",4,5},{0,0,0,1,"1.5",2,3})))</f>
        <v>0</v>
      </c>
      <c r="AE187" s="77">
        <f t="shared" si="29"/>
        <v>0</v>
      </c>
      <c r="AF187" s="49" t="str">
        <f t="shared" si="30"/>
        <v>F</v>
      </c>
      <c r="AG187" s="58" t="str">
        <f t="shared" si="31"/>
        <v>Fail</v>
      </c>
      <c r="AI187" s="33" t="str">
        <f>IF(F187="0","0",LOOKUP(F187,{0,1,2,3,"3.5",4,5},{"F","D","C","B","A-","A","A+"}))</f>
        <v>C</v>
      </c>
      <c r="AJ187" s="33" t="str">
        <f>IF(H187="0","0",LOOKUP(H187,{0,1,2,3,"3.5",4,5},{"F","D","C","B","A-","A","A+"}))</f>
        <v>F</v>
      </c>
      <c r="AK187" s="33" t="str">
        <f>IF(L187="0","0",LOOKUP(L187,{0,1,2,3,"3.5",4,5},{"F","D","C","B","A-","A","A+"}))</f>
        <v>C</v>
      </c>
      <c r="AL187" s="33" t="str">
        <f>IF(P187="0","0",LOOKUP(P187,{0,1,2,3,"3.5",4,5},{"F","D","C","B","A-","A","A+"}))</f>
        <v>D</v>
      </c>
      <c r="AM187" s="33" t="str">
        <f>IF(T187="0","0",LOOKUP(T187,{0,1,2,3,"3.5",4,5},{"F","D","C","B","A-","A","A+"}))</f>
        <v>C</v>
      </c>
      <c r="AN187" s="33" t="str">
        <f>IF(X187="0","0",LOOKUP(X187,{0,1,2,3,"3.5",4,5},{"F","D","C","B","A-","A","A+"}))</f>
        <v>C</v>
      </c>
      <c r="AO187" s="33" t="str">
        <f>IF(AB187="0","0",LOOKUP(AB187,{0,1,2,3,"3.5",4,5},{"F","D","C","B","A-","A","A+"}))</f>
        <v>F</v>
      </c>
      <c r="AP187" s="52">
        <f t="shared" si="22"/>
        <v>208</v>
      </c>
    </row>
    <row r="188" spans="1:42" ht="20.100000000000001" customHeight="1" x14ac:dyDescent="0.25">
      <c r="A188" s="81">
        <v>3187</v>
      </c>
      <c r="B188" s="90" t="s">
        <v>784</v>
      </c>
      <c r="C188" s="79">
        <v>31</v>
      </c>
      <c r="D188" s="79">
        <v>23</v>
      </c>
      <c r="E188" s="59">
        <f t="shared" si="23"/>
        <v>54</v>
      </c>
      <c r="F188" s="59">
        <f>IF(E188="0","0",LOOKUP(E188,{0,33,40,50,60,70,80},{0,1,2,3,"3.5",4,5}))</f>
        <v>3</v>
      </c>
      <c r="G188" s="59">
        <v>0</v>
      </c>
      <c r="H188" s="59">
        <f>IF(G188="0","0",LOOKUP(G188,{0,33,40,50,60,70,80},{0,1,2,3,"3.5",4,5}))</f>
        <v>0</v>
      </c>
      <c r="I188" s="79">
        <v>14</v>
      </c>
      <c r="J188" s="79">
        <v>17</v>
      </c>
      <c r="K188" s="59">
        <f t="shared" si="24"/>
        <v>31</v>
      </c>
      <c r="L188" s="59">
        <f>IF(K188="0","0",LOOKUP(K188,{0,25,30,37,45,52,60},{0,1,2,3,"3.5",4,5}))</f>
        <v>2</v>
      </c>
      <c r="M188" s="79">
        <v>14</v>
      </c>
      <c r="N188" s="79">
        <v>18</v>
      </c>
      <c r="O188" s="59">
        <f t="shared" si="25"/>
        <v>0</v>
      </c>
      <c r="P188" s="59">
        <f>IF(O188="0","0",LOOKUP(O188,{0,33,40,50,60,70,80},{0,1,2,3,"3.5",4,5}))</f>
        <v>0</v>
      </c>
      <c r="Q188" s="79">
        <v>18</v>
      </c>
      <c r="R188" s="79">
        <v>15</v>
      </c>
      <c r="S188" s="59">
        <f t="shared" si="26"/>
        <v>0</v>
      </c>
      <c r="T188" s="59">
        <f>IF(S188="0","0",LOOKUP(S188,{0,33,40,50,60,70,80},{0,1,2,3,"3.5",4,5}))</f>
        <v>0</v>
      </c>
      <c r="U188" s="79">
        <v>20</v>
      </c>
      <c r="V188" s="79">
        <v>15</v>
      </c>
      <c r="W188" s="59">
        <f t="shared" si="27"/>
        <v>35</v>
      </c>
      <c r="X188" s="59">
        <f>IF(W188="0","0",LOOKUP(W188,{0,33,40,50,60,70,80},{0,1,2,3,"3.5",4,5}))</f>
        <v>1</v>
      </c>
      <c r="Y188" s="79">
        <v>11</v>
      </c>
      <c r="Z188" s="79">
        <v>19</v>
      </c>
      <c r="AA188" s="59">
        <f t="shared" si="28"/>
        <v>0</v>
      </c>
      <c r="AB188" s="59">
        <f>IF(AA188="0","0",LOOKUP(AA188,{0,33,40,50,60,70,80},{0,1,2,3,"3.5",4,5}))</f>
        <v>0</v>
      </c>
      <c r="AC188" s="49" t="s">
        <v>62</v>
      </c>
      <c r="AD188" s="49">
        <f>IF(ISBLANK(AB188)," ",IF(AB188="0","0",LOOKUP(AB188,{0,1,2,3,"3.5",4,5},{0,0,0,1,"1.5",2,3})))</f>
        <v>0</v>
      </c>
      <c r="AE188" s="77">
        <f t="shared" si="29"/>
        <v>0</v>
      </c>
      <c r="AF188" s="49" t="str">
        <f t="shared" si="30"/>
        <v>F</v>
      </c>
      <c r="AG188" s="58" t="str">
        <f t="shared" si="31"/>
        <v>Fail</v>
      </c>
      <c r="AI188" s="33" t="str">
        <f>IF(F188="0","0",LOOKUP(F188,{0,1,2,3,"3.5",4,5},{"F","D","C","B","A-","A","A+"}))</f>
        <v>B</v>
      </c>
      <c r="AJ188" s="33" t="str">
        <f>IF(H188="0","0",LOOKUP(H188,{0,1,2,3,"3.5",4,5},{"F","D","C","B","A-","A","A+"}))</f>
        <v>F</v>
      </c>
      <c r="AK188" s="33" t="str">
        <f>IF(L188="0","0",LOOKUP(L188,{0,1,2,3,"3.5",4,5},{"F","D","C","B","A-","A","A+"}))</f>
        <v>C</v>
      </c>
      <c r="AL188" s="33" t="str">
        <f>IF(P188="0","0",LOOKUP(P188,{0,1,2,3,"3.5",4,5},{"F","D","C","B","A-","A","A+"}))</f>
        <v>F</v>
      </c>
      <c r="AM188" s="33" t="str">
        <f>IF(T188="0","0",LOOKUP(T188,{0,1,2,3,"3.5",4,5},{"F","D","C","B","A-","A","A+"}))</f>
        <v>F</v>
      </c>
      <c r="AN188" s="33" t="str">
        <f>IF(X188="0","0",LOOKUP(X188,{0,1,2,3,"3.5",4,5},{"F","D","C","B","A-","A","A+"}))</f>
        <v>D</v>
      </c>
      <c r="AO188" s="33" t="str">
        <f>IF(AB188="0","0",LOOKUP(AB188,{0,1,2,3,"3.5",4,5},{"F","D","C","B","A-","A","A+"}))</f>
        <v>F</v>
      </c>
      <c r="AP188" s="52">
        <f t="shared" si="22"/>
        <v>120</v>
      </c>
    </row>
    <row r="189" spans="1:42" ht="20.100000000000001" customHeight="1" x14ac:dyDescent="0.25">
      <c r="A189" s="74">
        <v>3188</v>
      </c>
      <c r="B189" s="83"/>
      <c r="C189" s="79">
        <v>45</v>
      </c>
      <c r="D189" s="79">
        <v>24</v>
      </c>
      <c r="E189" s="59">
        <f t="shared" si="23"/>
        <v>69</v>
      </c>
      <c r="F189" s="59" t="str">
        <f>IF(E189="0","0",LOOKUP(E189,{0,33,40,50,60,70,80},{0,1,2,3,"3.5",4,5}))</f>
        <v>3.5</v>
      </c>
      <c r="G189" s="59">
        <v>0</v>
      </c>
      <c r="H189" s="59">
        <f>IF(G189="0","0",LOOKUP(G189,{0,33,40,50,60,70,80},{0,1,2,3,"3.5",4,5}))</f>
        <v>0</v>
      </c>
      <c r="I189" s="79">
        <v>17</v>
      </c>
      <c r="J189" s="79">
        <v>16</v>
      </c>
      <c r="K189" s="59">
        <f t="shared" si="24"/>
        <v>33</v>
      </c>
      <c r="L189" s="59">
        <f>IF(K189="0","0",LOOKUP(K189,{0,25,30,37,45,52,60},{0,1,2,3,"3.5",4,5}))</f>
        <v>2</v>
      </c>
      <c r="M189" s="79">
        <v>17</v>
      </c>
      <c r="N189" s="79">
        <v>18</v>
      </c>
      <c r="O189" s="59">
        <f t="shared" si="25"/>
        <v>0</v>
      </c>
      <c r="P189" s="59">
        <f>IF(O189="0","0",LOOKUP(O189,{0,33,40,50,60,70,80},{0,1,2,3,"3.5",4,5}))</f>
        <v>0</v>
      </c>
      <c r="Q189" s="79">
        <v>27</v>
      </c>
      <c r="R189" s="79">
        <v>16</v>
      </c>
      <c r="S189" s="59">
        <f t="shared" si="26"/>
        <v>43</v>
      </c>
      <c r="T189" s="59">
        <f>IF(S189="0","0",LOOKUP(S189,{0,33,40,50,60,70,80},{0,1,2,3,"3.5",4,5}))</f>
        <v>2</v>
      </c>
      <c r="U189" s="79">
        <v>24</v>
      </c>
      <c r="V189" s="79">
        <v>19</v>
      </c>
      <c r="W189" s="59">
        <f t="shared" si="27"/>
        <v>43</v>
      </c>
      <c r="X189" s="59">
        <f>IF(W189="0","0",LOOKUP(W189,{0,33,40,50,60,70,80},{0,1,2,3,"3.5",4,5}))</f>
        <v>2</v>
      </c>
      <c r="Y189" s="79">
        <v>25</v>
      </c>
      <c r="Z189" s="79">
        <v>15</v>
      </c>
      <c r="AA189" s="59">
        <f t="shared" si="28"/>
        <v>40</v>
      </c>
      <c r="AB189" s="59">
        <f>IF(AA189="0","0",LOOKUP(AA189,{0,33,40,50,60,70,80},{0,1,2,3,"3.5",4,5}))</f>
        <v>2</v>
      </c>
      <c r="AC189" s="49" t="s">
        <v>62</v>
      </c>
      <c r="AD189" s="49">
        <f>IF(ISBLANK(AB189)," ",IF(AB189="0","0",LOOKUP(AB189,{0,1,2,3,"3.5",4,5},{0,0,0,1,"1.5",2,3})))</f>
        <v>0</v>
      </c>
      <c r="AE189" s="77">
        <f t="shared" si="29"/>
        <v>0</v>
      </c>
      <c r="AF189" s="49" t="str">
        <f t="shared" si="30"/>
        <v>F</v>
      </c>
      <c r="AG189" s="58" t="str">
        <f t="shared" si="31"/>
        <v>Fail</v>
      </c>
      <c r="AI189" s="33" t="str">
        <f>IF(F189="0","0",LOOKUP(F189,{0,1,2,3,"3.5",4,5},{"F","D","C","B","A-","A","A+"}))</f>
        <v>A-</v>
      </c>
      <c r="AJ189" s="33" t="str">
        <f>IF(H189="0","0",LOOKUP(H189,{0,1,2,3,"3.5",4,5},{"F","D","C","B","A-","A","A+"}))</f>
        <v>F</v>
      </c>
      <c r="AK189" s="33" t="str">
        <f>IF(L189="0","0",LOOKUP(L189,{0,1,2,3,"3.5",4,5},{"F","D","C","B","A-","A","A+"}))</f>
        <v>C</v>
      </c>
      <c r="AL189" s="33" t="str">
        <f>IF(P189="0","0",LOOKUP(P189,{0,1,2,3,"3.5",4,5},{"F","D","C","B","A-","A","A+"}))</f>
        <v>F</v>
      </c>
      <c r="AM189" s="33" t="str">
        <f>IF(T189="0","0",LOOKUP(T189,{0,1,2,3,"3.5",4,5},{"F","D","C","B","A-","A","A+"}))</f>
        <v>C</v>
      </c>
      <c r="AN189" s="33" t="str">
        <f>IF(X189="0","0",LOOKUP(X189,{0,1,2,3,"3.5",4,5},{"F","D","C","B","A-","A","A+"}))</f>
        <v>C</v>
      </c>
      <c r="AO189" s="33" t="str">
        <f>IF(AB189="0","0",LOOKUP(AB189,{0,1,2,3,"3.5",4,5},{"F","D","C","B","A-","A","A+"}))</f>
        <v>C</v>
      </c>
      <c r="AP189" s="52">
        <f t="shared" si="22"/>
        <v>228</v>
      </c>
    </row>
    <row r="190" spans="1:42" ht="20.100000000000001" customHeight="1" x14ac:dyDescent="0.25">
      <c r="A190" s="74"/>
      <c r="B190" s="83"/>
      <c r="C190" s="60">
        <v>0</v>
      </c>
      <c r="D190" s="60">
        <v>0</v>
      </c>
      <c r="E190" s="38">
        <f t="shared" si="23"/>
        <v>0</v>
      </c>
      <c r="F190" s="38">
        <f>IF(E190="0","0",LOOKUP(E190,{0,33,40,50,60,70,80},{0,1,2,3,"3.5",4,5}))</f>
        <v>0</v>
      </c>
      <c r="G190" s="38">
        <v>0</v>
      </c>
      <c r="H190" s="38">
        <f>IF(G190="0","0",LOOKUP(G190,{0,33,40,50,60,70,80},{0,1,2,3,"3.5",4,5}))</f>
        <v>0</v>
      </c>
      <c r="I190" s="60">
        <v>0</v>
      </c>
      <c r="J190" s="60">
        <v>0</v>
      </c>
      <c r="K190" s="38">
        <f t="shared" si="24"/>
        <v>0</v>
      </c>
      <c r="L190" s="38">
        <f>IF(K190="0","0",LOOKUP(K190,{0,25,30,37,45,52,60},{0,1,2,3,"3.5",4,5}))</f>
        <v>0</v>
      </c>
      <c r="M190" s="60">
        <v>0</v>
      </c>
      <c r="N190" s="60">
        <v>0</v>
      </c>
      <c r="O190" s="38">
        <f t="shared" si="25"/>
        <v>0</v>
      </c>
      <c r="P190" s="38">
        <f>IF(O190="0","0",LOOKUP(O190,{0,33,40,50,60,70,80},{0,1,2,3,"3.5",4,5}))</f>
        <v>0</v>
      </c>
      <c r="Q190" s="60">
        <v>0</v>
      </c>
      <c r="R190" s="60">
        <v>0</v>
      </c>
      <c r="S190" s="38">
        <f t="shared" si="26"/>
        <v>0</v>
      </c>
      <c r="T190" s="38">
        <f>IF(S190="0","0",LOOKUP(S190,{0,33,40,50,60,70,80},{0,1,2,3,"3.5",4,5}))</f>
        <v>0</v>
      </c>
      <c r="U190" s="60">
        <v>0</v>
      </c>
      <c r="V190" s="60">
        <v>0</v>
      </c>
      <c r="W190" s="38">
        <f t="shared" si="27"/>
        <v>0</v>
      </c>
      <c r="X190" s="38">
        <f>IF(W190="0","0",LOOKUP(W190,{0,33,40,50,60,70,80},{0,1,2,3,"3.5",4,5}))</f>
        <v>0</v>
      </c>
      <c r="Y190" s="60">
        <v>0</v>
      </c>
      <c r="Z190" s="60">
        <v>0</v>
      </c>
      <c r="AA190" s="38">
        <f t="shared" si="28"/>
        <v>0</v>
      </c>
      <c r="AB190" s="38">
        <f>IF(AA190="0","0",LOOKUP(AA190,{0,33,40,50,60,70,80},{0,1,2,3,"3.5",4,5}))</f>
        <v>0</v>
      </c>
      <c r="AC190" s="58" t="s">
        <v>62</v>
      </c>
      <c r="AD190" s="58">
        <f>IF(ISBLANK(AB190)," ",IF(AB190="0","0",LOOKUP(AB190,{0,1,2,3,"3.5",4,5},{0,0,0,1,"1.5",2,3})))</f>
        <v>0</v>
      </c>
      <c r="AE190" s="39">
        <f t="shared" si="29"/>
        <v>0</v>
      </c>
      <c r="AF190" s="58" t="str">
        <f t="shared" si="30"/>
        <v>F</v>
      </c>
      <c r="AG190" s="58" t="str">
        <f t="shared" si="31"/>
        <v>Fail</v>
      </c>
      <c r="AI190" s="33" t="str">
        <f>IF(F190="0","0",LOOKUP(F190,{0,1,2,3,"3.5",4,5},{"F","D","C","B","A-","A","A+"}))</f>
        <v>F</v>
      </c>
      <c r="AJ190" s="33" t="str">
        <f>IF(H190="0","0",LOOKUP(H190,{0,1,2,3,"3.5",4,5},{"F","D","C","B","A-","A","A+"}))</f>
        <v>F</v>
      </c>
      <c r="AK190" s="33" t="str">
        <f>IF(L190="0","0",LOOKUP(L190,{0,1,2,3,"3.5",4,5},{"F","D","C","B","A-","A","A+"}))</f>
        <v>F</v>
      </c>
      <c r="AL190" s="33" t="str">
        <f>IF(P190="0","0",LOOKUP(P190,{0,1,2,3,"3.5",4,5},{"F","D","C","B","A-","A","A+"}))</f>
        <v>F</v>
      </c>
      <c r="AM190" s="33" t="str">
        <f>IF(T190="0","0",LOOKUP(T190,{0,1,2,3,"3.5",4,5},{"F","D","C","B","A-","A","A+"}))</f>
        <v>F</v>
      </c>
      <c r="AN190" s="33" t="str">
        <f>IF(X190="0","0",LOOKUP(X190,{0,1,2,3,"3.5",4,5},{"F","D","C","B","A-","A","A+"}))</f>
        <v>F</v>
      </c>
      <c r="AO190" s="33" t="str">
        <f>IF(AB190="0","0",LOOKUP(AB190,{0,1,2,3,"3.5",4,5},{"F","D","C","B","A-","A","A+"}))</f>
        <v>F</v>
      </c>
      <c r="AP190" s="52">
        <f t="shared" si="22"/>
        <v>0</v>
      </c>
    </row>
    <row r="191" spans="1:42" ht="20.100000000000001" customHeight="1" x14ac:dyDescent="0.25">
      <c r="A191" s="74"/>
      <c r="B191" s="83"/>
      <c r="C191" s="60">
        <v>0</v>
      </c>
      <c r="D191" s="60">
        <v>0</v>
      </c>
      <c r="E191" s="38">
        <f t="shared" si="23"/>
        <v>0</v>
      </c>
      <c r="F191" s="38">
        <f>IF(E191="0","0",LOOKUP(E191,{0,33,40,50,60,70,80},{0,1,2,3,"3.5",4,5}))</f>
        <v>0</v>
      </c>
      <c r="G191" s="38">
        <v>0</v>
      </c>
      <c r="H191" s="38">
        <f>IF(G191="0","0",LOOKUP(G191,{0,33,40,50,60,70,80},{0,1,2,3,"3.5",4,5}))</f>
        <v>0</v>
      </c>
      <c r="I191" s="60">
        <v>0</v>
      </c>
      <c r="J191" s="60">
        <v>0</v>
      </c>
      <c r="K191" s="38">
        <f t="shared" si="24"/>
        <v>0</v>
      </c>
      <c r="L191" s="38">
        <f>IF(K191="0","0",LOOKUP(K191,{0,25,30,37,45,52,60},{0,1,2,3,"3.5",4,5}))</f>
        <v>0</v>
      </c>
      <c r="M191" s="60">
        <v>0</v>
      </c>
      <c r="N191" s="60">
        <v>0</v>
      </c>
      <c r="O191" s="38">
        <f t="shared" si="25"/>
        <v>0</v>
      </c>
      <c r="P191" s="38">
        <f>IF(O191="0","0",LOOKUP(O191,{0,33,40,50,60,70,80},{0,1,2,3,"3.5",4,5}))</f>
        <v>0</v>
      </c>
      <c r="Q191" s="60">
        <v>0</v>
      </c>
      <c r="R191" s="60">
        <v>0</v>
      </c>
      <c r="S191" s="38">
        <f t="shared" si="26"/>
        <v>0</v>
      </c>
      <c r="T191" s="38">
        <f>IF(S191="0","0",LOOKUP(S191,{0,33,40,50,60,70,80},{0,1,2,3,"3.5",4,5}))</f>
        <v>0</v>
      </c>
      <c r="U191" s="60">
        <v>0</v>
      </c>
      <c r="V191" s="60">
        <v>0</v>
      </c>
      <c r="W191" s="38">
        <f t="shared" si="27"/>
        <v>0</v>
      </c>
      <c r="X191" s="38">
        <f>IF(W191="0","0",LOOKUP(W191,{0,33,40,50,60,70,80},{0,1,2,3,"3.5",4,5}))</f>
        <v>0</v>
      </c>
      <c r="Y191" s="60">
        <v>0</v>
      </c>
      <c r="Z191" s="60">
        <v>0</v>
      </c>
      <c r="AA191" s="38">
        <f t="shared" si="28"/>
        <v>0</v>
      </c>
      <c r="AB191" s="38">
        <f>IF(AA191="0","0",LOOKUP(AA191,{0,33,40,50,60,70,80},{0,1,2,3,"3.5",4,5}))</f>
        <v>0</v>
      </c>
      <c r="AC191" s="58" t="s">
        <v>62</v>
      </c>
      <c r="AD191" s="58">
        <f>IF(ISBLANK(AB191)," ",IF(AB191="0","0",LOOKUP(AB191,{0,1,2,3,"3.5",4,5},{0,0,0,1,"1.5",2,3})))</f>
        <v>0</v>
      </c>
      <c r="AE191" s="39">
        <f t="shared" si="29"/>
        <v>0</v>
      </c>
      <c r="AF191" s="58" t="str">
        <f t="shared" si="30"/>
        <v>F</v>
      </c>
      <c r="AG191" s="58" t="str">
        <f t="shared" si="31"/>
        <v>Fail</v>
      </c>
      <c r="AI191" s="33" t="str">
        <f>IF(F191="0","0",LOOKUP(F191,{0,1,2,3,"3.5",4,5},{"F","D","C","B","A-","A","A+"}))</f>
        <v>F</v>
      </c>
      <c r="AJ191" s="33" t="str">
        <f>IF(H191="0","0",LOOKUP(H191,{0,1,2,3,"3.5",4,5},{"F","D","C","B","A-","A","A+"}))</f>
        <v>F</v>
      </c>
      <c r="AK191" s="33" t="str">
        <f>IF(L191="0","0",LOOKUP(L191,{0,1,2,3,"3.5",4,5},{"F","D","C","B","A-","A","A+"}))</f>
        <v>F</v>
      </c>
      <c r="AL191" s="33" t="str">
        <f>IF(P191="0","0",LOOKUP(P191,{0,1,2,3,"3.5",4,5},{"F","D","C","B","A-","A","A+"}))</f>
        <v>F</v>
      </c>
      <c r="AM191" s="33" t="str">
        <f>IF(T191="0","0",LOOKUP(T191,{0,1,2,3,"3.5",4,5},{"F","D","C","B","A-","A","A+"}))</f>
        <v>F</v>
      </c>
      <c r="AN191" s="33" t="str">
        <f>IF(X191="0","0",LOOKUP(X191,{0,1,2,3,"3.5",4,5},{"F","D","C","B","A-","A","A+"}))</f>
        <v>F</v>
      </c>
      <c r="AO191" s="33" t="str">
        <f>IF(AB191="0","0",LOOKUP(AB191,{0,1,2,3,"3.5",4,5},{"F","D","C","B","A-","A","A+"}))</f>
        <v>F</v>
      </c>
      <c r="AP191" s="52">
        <f t="shared" si="22"/>
        <v>0</v>
      </c>
    </row>
    <row r="192" spans="1:42" ht="20.100000000000001" customHeight="1" x14ac:dyDescent="0.25">
      <c r="A192" s="74"/>
      <c r="B192" s="83"/>
      <c r="C192" s="60">
        <v>0</v>
      </c>
      <c r="D192" s="60">
        <v>0</v>
      </c>
      <c r="E192" s="38">
        <f t="shared" si="23"/>
        <v>0</v>
      </c>
      <c r="F192" s="38">
        <f>IF(E192="0","0",LOOKUP(E192,{0,33,40,50,60,70,80},{0,1,2,3,"3.5",4,5}))</f>
        <v>0</v>
      </c>
      <c r="G192" s="38">
        <v>0</v>
      </c>
      <c r="H192" s="38">
        <f>IF(G192="0","0",LOOKUP(G192,{0,33,40,50,60,70,80},{0,1,2,3,"3.5",4,5}))</f>
        <v>0</v>
      </c>
      <c r="I192" s="60">
        <v>0</v>
      </c>
      <c r="J192" s="60">
        <v>0</v>
      </c>
      <c r="K192" s="38">
        <f t="shared" si="24"/>
        <v>0</v>
      </c>
      <c r="L192" s="38">
        <f>IF(K192="0","0",LOOKUP(K192,{0,25,30,37,45,52,60},{0,1,2,3,"3.5",4,5}))</f>
        <v>0</v>
      </c>
      <c r="M192" s="60">
        <v>0</v>
      </c>
      <c r="N192" s="60">
        <v>0</v>
      </c>
      <c r="O192" s="38">
        <f t="shared" si="25"/>
        <v>0</v>
      </c>
      <c r="P192" s="38">
        <f>IF(O192="0","0",LOOKUP(O192,{0,33,40,50,60,70,80},{0,1,2,3,"3.5",4,5}))</f>
        <v>0</v>
      </c>
      <c r="Q192" s="60">
        <v>0</v>
      </c>
      <c r="R192" s="60">
        <v>0</v>
      </c>
      <c r="S192" s="38">
        <f t="shared" si="26"/>
        <v>0</v>
      </c>
      <c r="T192" s="38">
        <f>IF(S192="0","0",LOOKUP(S192,{0,33,40,50,60,70,80},{0,1,2,3,"3.5",4,5}))</f>
        <v>0</v>
      </c>
      <c r="U192" s="60">
        <v>0</v>
      </c>
      <c r="V192" s="60">
        <v>0</v>
      </c>
      <c r="W192" s="38">
        <f t="shared" si="27"/>
        <v>0</v>
      </c>
      <c r="X192" s="38">
        <f>IF(W192="0","0",LOOKUP(W192,{0,33,40,50,60,70,80},{0,1,2,3,"3.5",4,5}))</f>
        <v>0</v>
      </c>
      <c r="Y192" s="60">
        <v>0</v>
      </c>
      <c r="Z192" s="60">
        <v>0</v>
      </c>
      <c r="AA192" s="38">
        <f t="shared" si="28"/>
        <v>0</v>
      </c>
      <c r="AB192" s="38">
        <f>IF(AA192="0","0",LOOKUP(AA192,{0,33,40,50,60,70,80},{0,1,2,3,"3.5",4,5}))</f>
        <v>0</v>
      </c>
      <c r="AC192" s="58" t="s">
        <v>62</v>
      </c>
      <c r="AD192" s="58">
        <f>IF(ISBLANK(AB192)," ",IF(AB192="0","0",LOOKUP(AB192,{0,1,2,3,"3.5",4,5},{0,0,0,1,"1.5",2,3})))</f>
        <v>0</v>
      </c>
      <c r="AE192" s="39">
        <f t="shared" si="29"/>
        <v>0</v>
      </c>
      <c r="AF192" s="58" t="str">
        <f t="shared" si="30"/>
        <v>F</v>
      </c>
      <c r="AG192" s="58" t="str">
        <f t="shared" si="31"/>
        <v>Fail</v>
      </c>
      <c r="AI192" s="33" t="str">
        <f>IF(F192="0","0",LOOKUP(F192,{0,1,2,3,"3.5",4,5},{"F","D","C","B","A-","A","A+"}))</f>
        <v>F</v>
      </c>
      <c r="AJ192" s="33" t="str">
        <f>IF(H192="0","0",LOOKUP(H192,{0,1,2,3,"3.5",4,5},{"F","D","C","B","A-","A","A+"}))</f>
        <v>F</v>
      </c>
      <c r="AK192" s="33" t="str">
        <f>IF(L192="0","0",LOOKUP(L192,{0,1,2,3,"3.5",4,5},{"F","D","C","B","A-","A","A+"}))</f>
        <v>F</v>
      </c>
      <c r="AL192" s="33" t="str">
        <f>IF(P192="0","0",LOOKUP(P192,{0,1,2,3,"3.5",4,5},{"F","D","C","B","A-","A","A+"}))</f>
        <v>F</v>
      </c>
      <c r="AM192" s="33" t="str">
        <f>IF(T192="0","0",LOOKUP(T192,{0,1,2,3,"3.5",4,5},{"F","D","C","B","A-","A","A+"}))</f>
        <v>F</v>
      </c>
      <c r="AN192" s="33" t="str">
        <f>IF(X192="0","0",LOOKUP(X192,{0,1,2,3,"3.5",4,5},{"F","D","C","B","A-","A","A+"}))</f>
        <v>F</v>
      </c>
      <c r="AO192" s="33" t="str">
        <f>IF(AB192="0","0",LOOKUP(AB192,{0,1,2,3,"3.5",4,5},{"F","D","C","B","A-","A","A+"}))</f>
        <v>F</v>
      </c>
      <c r="AP192" s="52">
        <f t="shared" si="22"/>
        <v>0</v>
      </c>
    </row>
    <row r="193" spans="1:42" x14ac:dyDescent="0.25">
      <c r="A193" s="74"/>
      <c r="B193" s="83"/>
      <c r="C193" s="60">
        <v>0</v>
      </c>
      <c r="D193" s="60">
        <v>0</v>
      </c>
      <c r="E193" s="38">
        <f t="shared" si="23"/>
        <v>0</v>
      </c>
      <c r="F193" s="38">
        <f>IF(E193="0","0",LOOKUP(E193,{0,33,40,50,60,70,80},{0,1,2,3,"3.5",4,5}))</f>
        <v>0</v>
      </c>
      <c r="G193" s="38">
        <v>0</v>
      </c>
      <c r="H193" s="38">
        <f>IF(G193="0","0",LOOKUP(G193,{0,33,40,50,60,70,80},{0,1,2,3,"3.5",4,5}))</f>
        <v>0</v>
      </c>
      <c r="I193" s="60">
        <v>0</v>
      </c>
      <c r="J193" s="60">
        <v>0</v>
      </c>
      <c r="K193" s="38">
        <f t="shared" si="24"/>
        <v>0</v>
      </c>
      <c r="L193" s="38">
        <f>IF(K193="0","0",LOOKUP(K193,{0,25,30,37,45,52,60},{0,1,2,3,"3.5",4,5}))</f>
        <v>0</v>
      </c>
      <c r="M193" s="60">
        <v>0</v>
      </c>
      <c r="N193" s="60">
        <v>0</v>
      </c>
      <c r="O193" s="38">
        <f t="shared" si="25"/>
        <v>0</v>
      </c>
      <c r="P193" s="38">
        <f>IF(O193="0","0",LOOKUP(O193,{0,33,40,50,60,70,80},{0,1,2,3,"3.5",4,5}))</f>
        <v>0</v>
      </c>
      <c r="Q193" s="60">
        <v>0</v>
      </c>
      <c r="R193" s="60">
        <v>0</v>
      </c>
      <c r="S193" s="38">
        <f t="shared" si="26"/>
        <v>0</v>
      </c>
      <c r="T193" s="38">
        <f>IF(S193="0","0",LOOKUP(S193,{0,33,40,50,60,70,80},{0,1,2,3,"3.5",4,5}))</f>
        <v>0</v>
      </c>
      <c r="U193" s="60">
        <v>0</v>
      </c>
      <c r="V193" s="60">
        <v>0</v>
      </c>
      <c r="W193" s="38">
        <f t="shared" si="27"/>
        <v>0</v>
      </c>
      <c r="X193" s="38">
        <f>IF(W193="0","0",LOOKUP(W193,{0,33,40,50,60,70,80},{0,1,2,3,"3.5",4,5}))</f>
        <v>0</v>
      </c>
      <c r="Y193" s="60">
        <v>0</v>
      </c>
      <c r="Z193" s="60">
        <v>0</v>
      </c>
      <c r="AA193" s="38">
        <f t="shared" si="28"/>
        <v>0</v>
      </c>
      <c r="AB193" s="38">
        <f>IF(AA193="0","0",LOOKUP(AA193,{0,33,40,50,60,70,80},{0,1,2,3,"3.5",4,5}))</f>
        <v>0</v>
      </c>
      <c r="AC193" s="58" t="s">
        <v>62</v>
      </c>
      <c r="AD193" s="58">
        <f>IF(ISBLANK(AB193)," ",IF(AB193="0","0",LOOKUP(AB193,{0,1,2,3,"3.5",4,5},{0,0,0,1,"1.5",2,3})))</f>
        <v>0</v>
      </c>
      <c r="AE193" s="39">
        <f t="shared" si="29"/>
        <v>0</v>
      </c>
      <c r="AF193" s="58" t="str">
        <f t="shared" si="30"/>
        <v>F</v>
      </c>
      <c r="AG193" s="58" t="str">
        <f t="shared" si="31"/>
        <v>Fail</v>
      </c>
      <c r="AI193" s="33" t="str">
        <f>IF(F193="0","0",LOOKUP(F193,{0,1,2,3,"3.5",4,5},{"F","D","C","B","A-","A","A+"}))</f>
        <v>F</v>
      </c>
      <c r="AJ193" s="33" t="str">
        <f>IF(H193="0","0",LOOKUP(H193,{0,1,2,3,"3.5",4,5},{"F","D","C","B","A-","A","A+"}))</f>
        <v>F</v>
      </c>
      <c r="AK193" s="33" t="str">
        <f>IF(L193="0","0",LOOKUP(L193,{0,1,2,3,"3.5",4,5},{"F","D","C","B","A-","A","A+"}))</f>
        <v>F</v>
      </c>
      <c r="AL193" s="33" t="str">
        <f>IF(P193="0","0",LOOKUP(P193,{0,1,2,3,"3.5",4,5},{"F","D","C","B","A-","A","A+"}))</f>
        <v>F</v>
      </c>
      <c r="AM193" s="33" t="str">
        <f>IF(T193="0","0",LOOKUP(T193,{0,1,2,3,"3.5",4,5},{"F","D","C","B","A-","A","A+"}))</f>
        <v>F</v>
      </c>
      <c r="AN193" s="33" t="str">
        <f>IF(X193="0","0",LOOKUP(X193,{0,1,2,3,"3.5",4,5},{"F","D","C","B","A-","A","A+"}))</f>
        <v>F</v>
      </c>
      <c r="AO193" s="33" t="str">
        <f>IF(AB193="0","0",LOOKUP(AB193,{0,1,2,3,"3.5",4,5},{"F","D","C","B","A-","A","A+"}))</f>
        <v>F</v>
      </c>
      <c r="AP193" s="52">
        <f t="shared" si="22"/>
        <v>0</v>
      </c>
    </row>
    <row r="194" spans="1:42" x14ac:dyDescent="0.25">
      <c r="A194" s="74"/>
      <c r="B194" s="83"/>
      <c r="C194" s="60"/>
      <c r="D194" s="60"/>
      <c r="E194" s="38">
        <f t="shared" si="23"/>
        <v>0</v>
      </c>
      <c r="F194" s="38">
        <f>IF(E194="0","0",LOOKUP(E194,{0,33,40,50,60,70,80},{0,1,2,3,"3.5",4,5}))</f>
        <v>0</v>
      </c>
      <c r="G194" s="38">
        <v>0</v>
      </c>
      <c r="H194" s="38">
        <f>IF(G194="0","0",LOOKUP(G194,{0,33,40,50,60,70,80},{0,1,2,3,"3.5",4,5}))</f>
        <v>0</v>
      </c>
      <c r="I194" s="60"/>
      <c r="J194" s="60"/>
      <c r="K194" s="38">
        <f t="shared" si="24"/>
        <v>0</v>
      </c>
      <c r="L194" s="38">
        <f>IF(K194="0","0",LOOKUP(K194,{0,25,30,37,45,52,60},{0,1,2,3,"3.5",4,5}))</f>
        <v>0</v>
      </c>
      <c r="M194" s="60"/>
      <c r="N194" s="60"/>
      <c r="O194" s="38">
        <f t="shared" si="25"/>
        <v>0</v>
      </c>
      <c r="P194" s="38">
        <f>IF(O194="0","0",LOOKUP(O194,{0,33,40,50,60,70,80},{0,1,2,3,"3.5",4,5}))</f>
        <v>0</v>
      </c>
      <c r="Q194" s="60"/>
      <c r="R194" s="60"/>
      <c r="S194" s="38">
        <f t="shared" si="26"/>
        <v>0</v>
      </c>
      <c r="T194" s="38">
        <f>IF(S194="0","0",LOOKUP(S194,{0,33,40,50,60,70,80},{0,1,2,3,"3.5",4,5}))</f>
        <v>0</v>
      </c>
      <c r="U194" s="60"/>
      <c r="V194" s="60"/>
      <c r="W194" s="38">
        <f t="shared" si="27"/>
        <v>0</v>
      </c>
      <c r="X194" s="38">
        <f>IF(W194="0","0",LOOKUP(W194,{0,33,40,50,60,70,80},{0,1,2,3,"3.5",4,5}))</f>
        <v>0</v>
      </c>
      <c r="Y194" s="60"/>
      <c r="Z194" s="60"/>
      <c r="AA194" s="38">
        <f t="shared" si="28"/>
        <v>0</v>
      </c>
      <c r="AB194" s="38">
        <f>IF(AA194="0","0",LOOKUP(AA194,{0,33,40,50,60,70,80},{0,1,2,3,"3.5",4,5}))</f>
        <v>0</v>
      </c>
      <c r="AC194" s="58"/>
      <c r="AD194" s="58">
        <f>IF(ISBLANK(AB194)," ",IF(AB194="0","0",LOOKUP(AB194,{0,1,2,3,"3.5",4,5},{0,0,0,1,"1.5",2,3})))</f>
        <v>0</v>
      </c>
      <c r="AE194" s="39">
        <f t="shared" si="29"/>
        <v>0</v>
      </c>
      <c r="AF194" s="58" t="str">
        <f t="shared" si="30"/>
        <v>F</v>
      </c>
      <c r="AG194" s="58" t="str">
        <f t="shared" si="31"/>
        <v>Fail</v>
      </c>
      <c r="AI194" s="33"/>
      <c r="AJ194" s="33"/>
      <c r="AK194" s="33"/>
      <c r="AL194" s="33"/>
      <c r="AM194" s="33"/>
      <c r="AN194" s="33"/>
      <c r="AO194" s="33"/>
      <c r="AP194" s="52">
        <f t="shared" si="22"/>
        <v>0</v>
      </c>
    </row>
    <row r="195" spans="1:42" x14ac:dyDescent="0.25">
      <c r="A195" s="74"/>
      <c r="B195" s="83"/>
      <c r="C195" s="60">
        <v>0</v>
      </c>
      <c r="D195" s="60">
        <v>0</v>
      </c>
      <c r="E195" s="38">
        <f t="shared" si="23"/>
        <v>0</v>
      </c>
      <c r="F195" s="38">
        <f>IF(E195="0","0",LOOKUP(E195,{0,33,40,50,60,70,80},{0,1,2,3,"3.5",4,5}))</f>
        <v>0</v>
      </c>
      <c r="G195" s="38">
        <v>0</v>
      </c>
      <c r="H195" s="38">
        <f>IF(G195="0","0",LOOKUP(G195,{0,33,40,50,60,70,80},{0,1,2,3,"3.5",4,5}))</f>
        <v>0</v>
      </c>
      <c r="I195" s="60">
        <v>0</v>
      </c>
      <c r="J195" s="60">
        <v>0</v>
      </c>
      <c r="K195" s="38">
        <f t="shared" si="24"/>
        <v>0</v>
      </c>
      <c r="L195" s="38">
        <f>IF(K195="0","0",LOOKUP(K195,{0,25,30,37,45,52,60},{0,1,2,3,"3.5",4,5}))</f>
        <v>0</v>
      </c>
      <c r="M195" s="60">
        <v>0</v>
      </c>
      <c r="N195" s="60">
        <v>0</v>
      </c>
      <c r="O195" s="38">
        <f t="shared" si="25"/>
        <v>0</v>
      </c>
      <c r="P195" s="38">
        <f>IF(O195="0","0",LOOKUP(O195,{0,33,40,50,60,70,80},{0,1,2,3,"3.5",4,5}))</f>
        <v>0</v>
      </c>
      <c r="Q195" s="60">
        <v>0</v>
      </c>
      <c r="R195" s="60">
        <v>0</v>
      </c>
      <c r="S195" s="38">
        <f t="shared" si="26"/>
        <v>0</v>
      </c>
      <c r="T195" s="38">
        <f>IF(S195="0","0",LOOKUP(S195,{0,33,40,50,60,70,80},{0,1,2,3,"3.5",4,5}))</f>
        <v>0</v>
      </c>
      <c r="U195" s="60">
        <v>0</v>
      </c>
      <c r="V195" s="60">
        <v>0</v>
      </c>
      <c r="W195" s="38">
        <f t="shared" si="27"/>
        <v>0</v>
      </c>
      <c r="X195" s="38">
        <f>IF(W195="0","0",LOOKUP(W195,{0,33,40,50,60,70,80},{0,1,2,3,"3.5",4,5}))</f>
        <v>0</v>
      </c>
      <c r="Y195" s="60">
        <v>0</v>
      </c>
      <c r="Z195" s="60">
        <v>0</v>
      </c>
      <c r="AA195" s="38">
        <f t="shared" si="28"/>
        <v>0</v>
      </c>
      <c r="AB195" s="38">
        <f>IF(AA195="0","0",LOOKUP(AA195,{0,33,40,50,60,70,80},{0,1,2,3,"3.5",4,5}))</f>
        <v>0</v>
      </c>
      <c r="AC195" s="58" t="s">
        <v>62</v>
      </c>
      <c r="AD195" s="58">
        <f>IF(ISBLANK(AB195)," ",IF(AB195="0","0",LOOKUP(AB195,{0,1,2,3,"3.5",4,5},{0,0,0,1,"1.5",2,3})))</f>
        <v>0</v>
      </c>
      <c r="AE195" s="39">
        <f t="shared" si="29"/>
        <v>0</v>
      </c>
      <c r="AF195" s="58" t="str">
        <f t="shared" si="30"/>
        <v>F</v>
      </c>
      <c r="AG195" s="58" t="str">
        <f t="shared" si="31"/>
        <v>Fail</v>
      </c>
      <c r="AI195" s="33" t="str">
        <f>IF(F195="0","0",LOOKUP(F195,{0,1,2,3,"3.5",4,5},{"F","D","C","B","A-","A","A+"}))</f>
        <v>F</v>
      </c>
      <c r="AJ195" s="33" t="str">
        <f>IF(H195="0","0",LOOKUP(H195,{0,1,2,3,"3.5",4,5},{"F","D","C","B","A-","A","A+"}))</f>
        <v>F</v>
      </c>
      <c r="AK195" s="33" t="str">
        <f>IF(L195="0","0",LOOKUP(L195,{0,1,2,3,"3.5",4,5},{"F","D","C","B","A-","A","A+"}))</f>
        <v>F</v>
      </c>
      <c r="AL195" s="33" t="str">
        <f>IF(P195="0","0",LOOKUP(P195,{0,1,2,3,"3.5",4,5},{"F","D","C","B","A-","A","A+"}))</f>
        <v>F</v>
      </c>
      <c r="AM195" s="33" t="str">
        <f>IF(T195="0","0",LOOKUP(T195,{0,1,2,3,"3.5",4,5},{"F","D","C","B","A-","A","A+"}))</f>
        <v>F</v>
      </c>
      <c r="AN195" s="33" t="str">
        <f>IF(X195="0","0",LOOKUP(X195,{0,1,2,3,"3.5",4,5},{"F","D","C","B","A-","A","A+"}))</f>
        <v>F</v>
      </c>
      <c r="AO195" s="33" t="str">
        <f>IF(AB195="0","0",LOOKUP(AB195,{0,1,2,3,"3.5",4,5},{"F","D","C","B","A-","A","A+"}))</f>
        <v>F</v>
      </c>
      <c r="AP195" s="52">
        <f t="shared" si="22"/>
        <v>0</v>
      </c>
    </row>
    <row r="196" spans="1:42" x14ac:dyDescent="0.25">
      <c r="A196" s="74"/>
      <c r="B196" s="83"/>
      <c r="C196" s="60">
        <v>0</v>
      </c>
      <c r="D196" s="60">
        <v>0</v>
      </c>
      <c r="E196" s="38">
        <f t="shared" si="23"/>
        <v>0</v>
      </c>
      <c r="F196" s="38">
        <f>IF(E196="0","0",LOOKUP(E196,{0,33,40,50,60,70,80},{0,1,2,3,"3.5",4,5}))</f>
        <v>0</v>
      </c>
      <c r="G196" s="38">
        <v>0</v>
      </c>
      <c r="H196" s="38">
        <f>IF(G196="0","0",LOOKUP(G196,{0,33,40,50,60,70,80},{0,1,2,3,"3.5",4,5}))</f>
        <v>0</v>
      </c>
      <c r="I196" s="60">
        <v>0</v>
      </c>
      <c r="J196" s="60">
        <v>0</v>
      </c>
      <c r="K196" s="38">
        <f t="shared" si="24"/>
        <v>0</v>
      </c>
      <c r="L196" s="38">
        <f>IF(K196="0","0",LOOKUP(K196,{0,25,30,37,45,52,60},{0,1,2,3,"3.5",4,5}))</f>
        <v>0</v>
      </c>
      <c r="M196" s="60">
        <v>0</v>
      </c>
      <c r="N196" s="60">
        <v>0</v>
      </c>
      <c r="O196" s="38">
        <f t="shared" si="25"/>
        <v>0</v>
      </c>
      <c r="P196" s="38">
        <f>IF(O196="0","0",LOOKUP(O196,{0,33,40,50,60,70,80},{0,1,2,3,"3.5",4,5}))</f>
        <v>0</v>
      </c>
      <c r="Q196" s="60">
        <v>0</v>
      </c>
      <c r="R196" s="60">
        <v>0</v>
      </c>
      <c r="S196" s="38">
        <f t="shared" si="26"/>
        <v>0</v>
      </c>
      <c r="T196" s="38">
        <f>IF(S196="0","0",LOOKUP(S196,{0,33,40,50,60,70,80},{0,1,2,3,"3.5",4,5}))</f>
        <v>0</v>
      </c>
      <c r="U196" s="60">
        <v>0</v>
      </c>
      <c r="V196" s="60">
        <v>0</v>
      </c>
      <c r="W196" s="38">
        <f t="shared" si="27"/>
        <v>0</v>
      </c>
      <c r="X196" s="38">
        <f>IF(W196="0","0",LOOKUP(W196,{0,33,40,50,60,70,80},{0,1,2,3,"3.5",4,5}))</f>
        <v>0</v>
      </c>
      <c r="Y196" s="60">
        <v>0</v>
      </c>
      <c r="Z196" s="60">
        <v>0</v>
      </c>
      <c r="AA196" s="38">
        <f t="shared" si="28"/>
        <v>0</v>
      </c>
      <c r="AB196" s="38">
        <f>IF(AA196="0","0",LOOKUP(AA196,{0,33,40,50,60,70,80},{0,1,2,3,"3.5",4,5}))</f>
        <v>0</v>
      </c>
      <c r="AC196" s="58" t="s">
        <v>62</v>
      </c>
      <c r="AD196" s="58">
        <f>IF(ISBLANK(AB196)," ",IF(AB196="0","0",LOOKUP(AB196,{0,1,2,3,"3.5",4,5},{0,0,0,1,"1.5",2,3})))</f>
        <v>0</v>
      </c>
      <c r="AE196" s="39">
        <f t="shared" si="29"/>
        <v>0</v>
      </c>
      <c r="AF196" s="58" t="str">
        <f t="shared" si="30"/>
        <v>F</v>
      </c>
      <c r="AG196" s="58" t="str">
        <f t="shared" si="31"/>
        <v>Fail</v>
      </c>
      <c r="AI196" s="33" t="str">
        <f>IF(F196="0","0",LOOKUP(F196,{0,1,2,3,"3.5",4,5},{"F","D","C","B","A-","A","A+"}))</f>
        <v>F</v>
      </c>
      <c r="AJ196" s="33" t="str">
        <f>IF(H196="0","0",LOOKUP(H196,{0,1,2,3,"3.5",4,5},{"F","D","C","B","A-","A","A+"}))</f>
        <v>F</v>
      </c>
      <c r="AK196" s="33" t="str">
        <f>IF(L196="0","0",LOOKUP(L196,{0,1,2,3,"3.5",4,5},{"F","D","C","B","A-","A","A+"}))</f>
        <v>F</v>
      </c>
      <c r="AL196" s="33" t="str">
        <f>IF(P196="0","0",LOOKUP(P196,{0,1,2,3,"3.5",4,5},{"F","D","C","B","A-","A","A+"}))</f>
        <v>F</v>
      </c>
      <c r="AM196" s="33" t="str">
        <f>IF(T196="0","0",LOOKUP(T196,{0,1,2,3,"3.5",4,5},{"F","D","C","B","A-","A","A+"}))</f>
        <v>F</v>
      </c>
      <c r="AN196" s="33" t="str">
        <f>IF(X196="0","0",LOOKUP(X196,{0,1,2,3,"3.5",4,5},{"F","D","C","B","A-","A","A+"}))</f>
        <v>F</v>
      </c>
      <c r="AO196" s="33" t="str">
        <f>IF(AB196="0","0",LOOKUP(AB196,{0,1,2,3,"3.5",4,5},{"F","D","C","B","A-","A","A+"}))</f>
        <v>F</v>
      </c>
      <c r="AP196" s="52">
        <f t="shared" si="22"/>
        <v>0</v>
      </c>
    </row>
    <row r="197" spans="1:42" x14ac:dyDescent="0.25">
      <c r="A197" s="74"/>
      <c r="B197" s="83"/>
      <c r="C197" s="60">
        <v>0</v>
      </c>
      <c r="D197" s="60">
        <v>0</v>
      </c>
      <c r="E197" s="38">
        <f t="shared" si="23"/>
        <v>0</v>
      </c>
      <c r="F197" s="38">
        <f>IF(E197="0","0",LOOKUP(E197,{0,33,40,50,60,70,80},{0,1,2,3,"3.5",4,5}))</f>
        <v>0</v>
      </c>
      <c r="G197" s="38">
        <v>0</v>
      </c>
      <c r="H197" s="38">
        <f>IF(G197="0","0",LOOKUP(G197,{0,33,40,50,60,70,80},{0,1,2,3,"3.5",4,5}))</f>
        <v>0</v>
      </c>
      <c r="I197" s="60">
        <v>0</v>
      </c>
      <c r="J197" s="60">
        <v>0</v>
      </c>
      <c r="K197" s="38">
        <f t="shared" si="24"/>
        <v>0</v>
      </c>
      <c r="L197" s="38">
        <f>IF(K197="0","0",LOOKUP(K197,{0,25,30,37,45,52,60},{0,1,2,3,"3.5",4,5}))</f>
        <v>0</v>
      </c>
      <c r="M197" s="60">
        <v>0</v>
      </c>
      <c r="N197" s="60">
        <v>0</v>
      </c>
      <c r="O197" s="38">
        <f t="shared" si="25"/>
        <v>0</v>
      </c>
      <c r="P197" s="38">
        <f>IF(O197="0","0",LOOKUP(O197,{0,33,40,50,60,70,80},{0,1,2,3,"3.5",4,5}))</f>
        <v>0</v>
      </c>
      <c r="Q197" s="60">
        <v>0</v>
      </c>
      <c r="R197" s="60">
        <v>0</v>
      </c>
      <c r="S197" s="38">
        <f t="shared" si="26"/>
        <v>0</v>
      </c>
      <c r="T197" s="38">
        <f>IF(S197="0","0",LOOKUP(S197,{0,33,40,50,60,70,80},{0,1,2,3,"3.5",4,5}))</f>
        <v>0</v>
      </c>
      <c r="U197" s="60">
        <v>0</v>
      </c>
      <c r="V197" s="60">
        <v>0</v>
      </c>
      <c r="W197" s="38">
        <f t="shared" si="27"/>
        <v>0</v>
      </c>
      <c r="X197" s="38">
        <f>IF(W197="0","0",LOOKUP(W197,{0,33,40,50,60,70,80},{0,1,2,3,"3.5",4,5}))</f>
        <v>0</v>
      </c>
      <c r="Y197" s="60">
        <v>0</v>
      </c>
      <c r="Z197" s="60">
        <v>0</v>
      </c>
      <c r="AA197" s="38">
        <f t="shared" si="28"/>
        <v>0</v>
      </c>
      <c r="AB197" s="38">
        <f>IF(AA197="0","0",LOOKUP(AA197,{0,33,40,50,60,70,80},{0,1,2,3,"3.5",4,5}))</f>
        <v>0</v>
      </c>
      <c r="AC197" s="58" t="s">
        <v>62</v>
      </c>
      <c r="AD197" s="58">
        <f>IF(ISBLANK(AB197)," ",IF(AB197="0","0",LOOKUP(AB197,{0,1,2,3,"3.5",4,5},{0,0,0,1,"1.5",2,3})))</f>
        <v>0</v>
      </c>
      <c r="AE197" s="39">
        <f t="shared" si="29"/>
        <v>0</v>
      </c>
      <c r="AF197" s="58" t="str">
        <f t="shared" si="30"/>
        <v>F</v>
      </c>
      <c r="AG197" s="58" t="str">
        <f t="shared" si="31"/>
        <v>Fail</v>
      </c>
      <c r="AI197" s="33" t="str">
        <f>IF(F197="0","0",LOOKUP(F197,{0,1,2,3,"3.5",4,5},{"F","D","C","B","A-","A","A+"}))</f>
        <v>F</v>
      </c>
      <c r="AJ197" s="33" t="str">
        <f>IF(H197="0","0",LOOKUP(H197,{0,1,2,3,"3.5",4,5},{"F","D","C","B","A-","A","A+"}))</f>
        <v>F</v>
      </c>
      <c r="AK197" s="33" t="str">
        <f>IF(L197="0","0",LOOKUP(L197,{0,1,2,3,"3.5",4,5},{"F","D","C","B","A-","A","A+"}))</f>
        <v>F</v>
      </c>
      <c r="AL197" s="33" t="str">
        <f>IF(P197="0","0",LOOKUP(P197,{0,1,2,3,"3.5",4,5},{"F","D","C","B","A-","A","A+"}))</f>
        <v>F</v>
      </c>
      <c r="AM197" s="33" t="str">
        <f>IF(T197="0","0",LOOKUP(T197,{0,1,2,3,"3.5",4,5},{"F","D","C","B","A-","A","A+"}))</f>
        <v>F</v>
      </c>
      <c r="AN197" s="33" t="str">
        <f>IF(X197="0","0",LOOKUP(X197,{0,1,2,3,"3.5",4,5},{"F","D","C","B","A-","A","A+"}))</f>
        <v>F</v>
      </c>
      <c r="AO197" s="33" t="str">
        <f>IF(AB197="0","0",LOOKUP(AB197,{0,1,2,3,"3.5",4,5},{"F","D","C","B","A-","A","A+"}))</f>
        <v>F</v>
      </c>
      <c r="AP197" s="52">
        <f t="shared" ref="AP197:AP198" si="32" xml:space="preserve"> SUM(E197+G197+K197+O197+S197+W197+AA197)</f>
        <v>0</v>
      </c>
    </row>
    <row r="198" spans="1:42" x14ac:dyDescent="0.25">
      <c r="A198" s="74"/>
      <c r="B198" s="83"/>
      <c r="C198" s="60">
        <v>0</v>
      </c>
      <c r="D198" s="60">
        <v>0</v>
      </c>
      <c r="E198" s="38">
        <f t="shared" ref="E198" si="33">IF(OR((C198&lt;19),(D198&lt;9)),0,SUM(C198:D198))</f>
        <v>0</v>
      </c>
      <c r="F198" s="38">
        <f>IF(E198="0","0",LOOKUP(E198,{0,33,40,50,60,70,80},{0,1,2,3,"3.5",4,5}))</f>
        <v>0</v>
      </c>
      <c r="G198" s="38">
        <v>0</v>
      </c>
      <c r="H198" s="38">
        <f>IF(G198="0","0",LOOKUP(G198,{0,33,40,50,60,70,80},{0,1,2,3,"3.5",4,5}))</f>
        <v>0</v>
      </c>
      <c r="I198" s="60">
        <v>0</v>
      </c>
      <c r="J198" s="60">
        <v>0</v>
      </c>
      <c r="K198" s="38">
        <f t="shared" ref="K198" si="34">IF(OR((I198&lt;13),(J198&lt;8)),0,SUM(I198:J198))</f>
        <v>0</v>
      </c>
      <c r="L198" s="38">
        <f>IF(K198="0","0",LOOKUP(K198,{0,25,30,37,45,52,60},{0,1,2,3,"3.5",4,5}))</f>
        <v>0</v>
      </c>
      <c r="M198" s="60">
        <v>0</v>
      </c>
      <c r="N198" s="60">
        <v>0</v>
      </c>
      <c r="O198" s="38">
        <f t="shared" ref="O198" si="35">IF(OR((M198&lt;19),(N198&lt;9)),0,SUM(M198:N198))</f>
        <v>0</v>
      </c>
      <c r="P198" s="38">
        <f>IF(O198="0","0",LOOKUP(O198,{0,33,40,50,60,70,80},{0,1,2,3,"3.5",4,5}))</f>
        <v>0</v>
      </c>
      <c r="Q198" s="60">
        <v>0</v>
      </c>
      <c r="R198" s="60">
        <v>0</v>
      </c>
      <c r="S198" s="38">
        <f t="shared" ref="S198" si="36">IF(OR((Q198&lt;19),(R198&lt;9)),0,SUM(Q198:R198))</f>
        <v>0</v>
      </c>
      <c r="T198" s="38">
        <f>IF(S198="0","0",LOOKUP(S198,{0,33,40,50,60,70,80},{0,1,2,3,"3.5",4,5}))</f>
        <v>0</v>
      </c>
      <c r="U198" s="60">
        <v>0</v>
      </c>
      <c r="V198" s="60">
        <v>0</v>
      </c>
      <c r="W198" s="38">
        <f t="shared" ref="W198" si="37">IF(OR((U198&lt;19),(V198&lt;9)),0,SUM(U198:V198))</f>
        <v>0</v>
      </c>
      <c r="X198" s="38">
        <f>IF(W198="0","0",LOOKUP(W198,{0,33,40,50,60,70,80},{0,1,2,3,"3.5",4,5}))</f>
        <v>0</v>
      </c>
      <c r="Y198" s="60">
        <v>0</v>
      </c>
      <c r="Z198" s="60">
        <v>0</v>
      </c>
      <c r="AA198" s="38">
        <f t="shared" ref="AA198" si="38">IF(OR((Y198&lt;19),(Z198&lt;9)),0,SUM(Y198:Z198))</f>
        <v>0</v>
      </c>
      <c r="AB198" s="38">
        <f>IF(AA198="0","0",LOOKUP(AA198,{0,33,40,50,60,70,80},{0,1,2,3,"3.5",4,5}))</f>
        <v>0</v>
      </c>
      <c r="AC198" s="58" t="s">
        <v>62</v>
      </c>
      <c r="AD198" s="58">
        <f>IF(ISBLANK(AB198)," ",IF(AB198="0","0",LOOKUP(AB198,{0,1,2,3,"3.5",4,5},{0,0,0,1,"1.5",2,3})))</f>
        <v>0</v>
      </c>
      <c r="AE198" s="39">
        <f t="shared" ref="AE198" si="39">IF(OR((F198=0),(H198=0),(L198=0),(P198=0),(T198=0),(X198=0)),0,SUM(F198+H198+L198+P198+T198+X198+AD198)/6)</f>
        <v>0</v>
      </c>
      <c r="AF198" s="58" t="str">
        <f t="shared" ref="AF198" si="40">IF(AE198&gt;=5,"A+",IF(AE198&gt;=4,"A",IF(AE198&gt;=3.5,"A-",IF(AE198&gt;=3,"B",IF(AE198&gt;=2,"C",IF(AE198&gt;=1,"D","F"))))))</f>
        <v>F</v>
      </c>
      <c r="AG198" s="58" t="str">
        <f t="shared" ref="AG198" si="41">IF(AF198="A+","Excellent Result",IF(AF198="A","Very Good Result",IF(AF198="A-","Good Result",IF(AF198="B","Average Result",IF(AF198="C","Bellow Average Result",IF(AF198="D","Not So Good Result","Fail"))))))</f>
        <v>Fail</v>
      </c>
      <c r="AI198" s="33" t="str">
        <f>IF(F198="0","0",LOOKUP(F198,{0,1,2,3,"3.5",4,5},{"F","D","C","B","A-","A","A+"}))</f>
        <v>F</v>
      </c>
      <c r="AJ198" s="33" t="str">
        <f>IF(H198="0","0",LOOKUP(H198,{0,1,2,3,"3.5",4,5},{"F","D","C","B","A-","A","A+"}))</f>
        <v>F</v>
      </c>
      <c r="AK198" s="33" t="str">
        <f>IF(L198="0","0",LOOKUP(L198,{0,1,2,3,"3.5",4,5},{"F","D","C","B","A-","A","A+"}))</f>
        <v>F</v>
      </c>
      <c r="AL198" s="33" t="str">
        <f>IF(P198="0","0",LOOKUP(P198,{0,1,2,3,"3.5",4,5},{"F","D","C","B","A-","A","A+"}))</f>
        <v>F</v>
      </c>
      <c r="AM198" s="33" t="str">
        <f>IF(T198="0","0",LOOKUP(T198,{0,1,2,3,"3.5",4,5},{"F","D","C","B","A-","A","A+"}))</f>
        <v>F</v>
      </c>
      <c r="AN198" s="33" t="str">
        <f>IF(X198="0","0",LOOKUP(X198,{0,1,2,3,"3.5",4,5},{"F","D","C","B","A-","A","A+"}))</f>
        <v>F</v>
      </c>
      <c r="AO198" s="33" t="str">
        <f>IF(AB198="0","0",LOOKUP(AB198,{0,1,2,3,"3.5",4,5},{"F","D","C","B","A-","A","A+"}))</f>
        <v>F</v>
      </c>
      <c r="AP198" s="52">
        <f t="shared" si="32"/>
        <v>0</v>
      </c>
    </row>
  </sheetData>
  <sheetProtection algorithmName="SHA-512" hashValue="1Qy7QkDKlLO/bigCDBb6uqliVvpVWNkXogjwAJToJGPF3xQPGvCy93hsFAkV9cepGhJtyui1Fm7Sx3p/0RpnRQ==" saltValue="lHsGk3uEcXXhIetiAO+g3Q==" spinCount="100000" sheet="1" objects="1" scenarios="1"/>
  <sortState ref="A5:AG182">
    <sortCondition ref="A5:A182"/>
  </sortState>
  <mergeCells count="24">
    <mergeCell ref="AP3:AP4"/>
    <mergeCell ref="AG3:AG4"/>
    <mergeCell ref="AC3:AC4"/>
    <mergeCell ref="AD3:AD4"/>
    <mergeCell ref="AE3:AE4"/>
    <mergeCell ref="AF3:AF4"/>
    <mergeCell ref="AO3:AO4"/>
    <mergeCell ref="AN3:AN4"/>
    <mergeCell ref="AI3:AI4"/>
    <mergeCell ref="AJ3:AJ4"/>
    <mergeCell ref="AK3:AK4"/>
    <mergeCell ref="AL3:AL4"/>
    <mergeCell ref="AM3:AM4"/>
    <mergeCell ref="A1:AF1"/>
    <mergeCell ref="A2:AF2"/>
    <mergeCell ref="Y3:AB3"/>
    <mergeCell ref="I3:L3"/>
    <mergeCell ref="A3:A4"/>
    <mergeCell ref="B3:B4"/>
    <mergeCell ref="C3:F3"/>
    <mergeCell ref="G3:H3"/>
    <mergeCell ref="M3:P3"/>
    <mergeCell ref="Q3:T3"/>
    <mergeCell ref="U3:X3"/>
  </mergeCells>
  <pageMargins left="0.23622047244094491" right="0.23622047244094491" top="0.51181102362204722" bottom="0.51181102362204722" header="0.31496062992125984" footer="0.31496062992125984"/>
  <pageSetup paperSize="9" scale="87" orientation="landscape" r:id="rId1"/>
  <colBreaks count="1" manualBreakCount="1">
    <brk id="3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zoomScaleSheetLayoutView="100" workbookViewId="0">
      <selection activeCell="D8" sqref="D8:E8"/>
    </sheetView>
  </sheetViews>
  <sheetFormatPr defaultRowHeight="15" x14ac:dyDescent="0.25"/>
  <cols>
    <col min="1" max="1" width="12.28515625" customWidth="1"/>
    <col min="2" max="2" width="6.28515625" bestFit="1" customWidth="1"/>
    <col min="3" max="3" width="8.5703125" customWidth="1"/>
    <col min="5" max="5" width="7.85546875" bestFit="1" customWidth="1"/>
    <col min="7" max="7" width="7.42578125" customWidth="1"/>
    <col min="8" max="8" width="6.140625" customWidth="1"/>
    <col min="10" max="10" width="7.85546875" customWidth="1"/>
    <col min="11" max="11" width="8.28515625" customWidth="1"/>
  </cols>
  <sheetData>
    <row r="1" spans="1:11" ht="11.25" customHeight="1" x14ac:dyDescent="0.25">
      <c r="A1" s="2"/>
      <c r="B1" s="2"/>
      <c r="C1" s="2"/>
      <c r="D1" s="2"/>
      <c r="E1" s="2"/>
      <c r="F1" s="2"/>
      <c r="G1" s="2"/>
      <c r="H1" s="3"/>
      <c r="I1" s="2"/>
      <c r="J1" s="2"/>
      <c r="K1" s="2"/>
    </row>
    <row r="2" spans="1:11" ht="22.5" x14ac:dyDescent="0.35">
      <c r="A2" s="2"/>
      <c r="B2" s="127" t="s">
        <v>49</v>
      </c>
      <c r="C2" s="127"/>
      <c r="D2" s="127"/>
      <c r="E2" s="127"/>
      <c r="F2" s="127"/>
      <c r="G2" s="127"/>
      <c r="H2" s="127"/>
      <c r="I2" s="127"/>
      <c r="J2" s="127"/>
      <c r="K2" s="2"/>
    </row>
    <row r="3" spans="1:11" ht="19.5" customHeight="1" x14ac:dyDescent="0.35">
      <c r="A3" s="2"/>
      <c r="B3" s="127" t="s">
        <v>791</v>
      </c>
      <c r="C3" s="127"/>
      <c r="D3" s="127"/>
      <c r="E3" s="127"/>
      <c r="F3" s="127"/>
      <c r="G3" s="127"/>
      <c r="H3" s="127"/>
      <c r="I3" s="127"/>
      <c r="J3" s="127"/>
      <c r="K3" s="2"/>
    </row>
    <row r="4" spans="1:11" ht="21.75" customHeight="1" x14ac:dyDescent="0.35">
      <c r="A4" s="2"/>
      <c r="B4" s="127" t="s">
        <v>18</v>
      </c>
      <c r="C4" s="127"/>
      <c r="D4" s="127"/>
      <c r="E4" s="127"/>
      <c r="F4" s="127"/>
      <c r="G4" s="127"/>
      <c r="H4" s="127"/>
      <c r="I4" s="127"/>
      <c r="J4" s="127"/>
      <c r="K4" s="2"/>
    </row>
    <row r="5" spans="1:11" ht="10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x14ac:dyDescent="0.25">
      <c r="A6" s="4" t="s">
        <v>19</v>
      </c>
      <c r="B6" s="4"/>
      <c r="C6" s="4"/>
      <c r="D6" s="5" t="str">
        <f>IF(ISBLANK($D$7),"",VLOOKUP($D$7,Science!$A$5:$BV$654,2))</f>
        <v>MOST. ASRAFUN BINTA RAFI ERA</v>
      </c>
      <c r="E6" s="5"/>
      <c r="F6" s="5"/>
      <c r="G6" s="2"/>
      <c r="H6" s="5"/>
      <c r="I6" s="5"/>
      <c r="J6" s="5"/>
      <c r="K6" s="2"/>
    </row>
    <row r="7" spans="1:11" ht="20.25" customHeight="1" x14ac:dyDescent="0.25">
      <c r="A7" s="4" t="s">
        <v>20</v>
      </c>
      <c r="B7" s="4"/>
      <c r="C7" s="4"/>
      <c r="D7" s="130">
        <v>1001</v>
      </c>
      <c r="E7" s="130"/>
      <c r="F7" s="34"/>
      <c r="G7" s="14"/>
      <c r="H7" s="6"/>
      <c r="I7" s="128" t="s">
        <v>790</v>
      </c>
      <c r="J7" s="128"/>
      <c r="K7" s="2"/>
    </row>
    <row r="8" spans="1:11" ht="18" customHeight="1" x14ac:dyDescent="0.3">
      <c r="A8" s="4" t="s">
        <v>21</v>
      </c>
      <c r="B8" s="4"/>
      <c r="C8" s="4"/>
      <c r="D8" s="131" t="s">
        <v>32</v>
      </c>
      <c r="E8" s="131"/>
      <c r="F8" s="35"/>
      <c r="G8" s="2"/>
      <c r="H8" s="21"/>
      <c r="I8" s="132" t="s">
        <v>63</v>
      </c>
      <c r="J8" s="132"/>
      <c r="K8" s="2"/>
    </row>
    <row r="9" spans="1:11" ht="11.25" customHeight="1" x14ac:dyDescent="0.25">
      <c r="A9" s="2"/>
      <c r="B9" s="2"/>
      <c r="C9" s="2"/>
      <c r="D9" s="2"/>
      <c r="E9" s="2"/>
      <c r="F9" s="2"/>
      <c r="H9" s="2"/>
      <c r="I9" s="2"/>
      <c r="J9" s="2"/>
      <c r="K9" s="2"/>
    </row>
    <row r="10" spans="1:11" s="7" customFormat="1" ht="36" customHeight="1" x14ac:dyDescent="0.25">
      <c r="A10" s="17" t="s">
        <v>27</v>
      </c>
      <c r="B10" s="17" t="s">
        <v>22</v>
      </c>
      <c r="C10" s="18" t="s">
        <v>28</v>
      </c>
      <c r="D10" s="17" t="s">
        <v>23</v>
      </c>
      <c r="E10" s="133" t="s">
        <v>12</v>
      </c>
      <c r="F10" s="134"/>
      <c r="G10" s="19" t="s">
        <v>9</v>
      </c>
      <c r="H10" s="20" t="s">
        <v>46</v>
      </c>
      <c r="I10" s="17" t="s">
        <v>30</v>
      </c>
      <c r="J10" s="17" t="s">
        <v>31</v>
      </c>
      <c r="K10" s="36" t="s">
        <v>14</v>
      </c>
    </row>
    <row r="11" spans="1:11" s="7" customFormat="1" ht="19.5" customHeight="1" x14ac:dyDescent="0.25">
      <c r="A11" s="121" t="s">
        <v>64</v>
      </c>
      <c r="B11" s="124">
        <v>100</v>
      </c>
      <c r="C11" s="32" t="s">
        <v>80</v>
      </c>
      <c r="D11" s="28">
        <f>IF(ISBLANK($D$7),"",VLOOKUP($D$7,Science!$A$5:$BV$654,3))</f>
        <v>39</v>
      </c>
      <c r="E11" s="156">
        <f>IF(ISBLANK($D$7),"",VLOOKUP($D$7,Science!$A$5:$BV$654,5))</f>
        <v>62</v>
      </c>
      <c r="F11" s="157"/>
      <c r="G11" s="129" t="str">
        <f>IF(ISBLANK($D$7),"",VLOOKUP($D$7,Science!$A$5:$BV$654,6))</f>
        <v>3.5</v>
      </c>
      <c r="H11" s="129" t="str">
        <f>IF(ISBLANK($D$7),"",VLOOKUP($D$7,Science!$A$5:$BV$654,35))</f>
        <v>A-</v>
      </c>
      <c r="I11" s="153">
        <f>IF(ISBLANK($D$7),"",VLOOKUP($D$7,Science!$A$5:$BV$654,31))</f>
        <v>0</v>
      </c>
      <c r="J11" s="135" t="str">
        <f>IF(ISBLANK($D$7),"",VLOOKUP($D$7,Science!$A$5:$BV$654,32))</f>
        <v>F</v>
      </c>
      <c r="K11" s="144" t="str">
        <f>IF(ISBLANK($D$7),"",VLOOKUP($D$7,Science!$A$5:$BV$654,33))</f>
        <v>Fail</v>
      </c>
    </row>
    <row r="12" spans="1:11" s="7" customFormat="1" ht="19.5" customHeight="1" x14ac:dyDescent="0.25">
      <c r="A12" s="141"/>
      <c r="B12" s="125"/>
      <c r="C12" s="32" t="s">
        <v>81</v>
      </c>
      <c r="D12" s="28">
        <f>IF(ISBLANK($D$7),"",VLOOKUP($D$7,Science!$A$5:$BV$654,4))</f>
        <v>23</v>
      </c>
      <c r="E12" s="158"/>
      <c r="F12" s="159"/>
      <c r="G12" s="129"/>
      <c r="H12" s="129"/>
      <c r="I12" s="154"/>
      <c r="J12" s="136"/>
      <c r="K12" s="145"/>
    </row>
    <row r="13" spans="1:11" s="7" customFormat="1" ht="15.75" customHeight="1" x14ac:dyDescent="0.25">
      <c r="A13" s="121" t="s">
        <v>65</v>
      </c>
      <c r="B13" s="124">
        <v>100</v>
      </c>
      <c r="C13" s="139" t="s">
        <v>55</v>
      </c>
      <c r="D13" s="142">
        <f>IF(ISBLANK($D$7),"",VLOOKUP($D$7,Science!$A$5:$BV$654,7))</f>
        <v>60</v>
      </c>
      <c r="E13" s="156">
        <f>IF(ISBLANK($D$7),"",VLOOKUP($D$7,Science!$A$5:$BV$654,7))</f>
        <v>60</v>
      </c>
      <c r="F13" s="157"/>
      <c r="G13" s="129" t="str">
        <f>IF(ISBLANK($D$7),"",VLOOKUP($D$7,Science!$A$5:$BV$654,8))</f>
        <v>3.5</v>
      </c>
      <c r="H13" s="129" t="str">
        <f>IF(ISBLANK($D$7),"",VLOOKUP($D$7,Science!$A$5:$BV$654,36))</f>
        <v>A-</v>
      </c>
      <c r="I13" s="154"/>
      <c r="J13" s="136"/>
      <c r="K13" s="145"/>
    </row>
    <row r="14" spans="1:11" s="7" customFormat="1" ht="15" customHeight="1" x14ac:dyDescent="0.25">
      <c r="A14" s="141"/>
      <c r="B14" s="125"/>
      <c r="C14" s="140"/>
      <c r="D14" s="142"/>
      <c r="E14" s="158"/>
      <c r="F14" s="159"/>
      <c r="G14" s="129"/>
      <c r="H14" s="129"/>
      <c r="I14" s="154"/>
      <c r="J14" s="136"/>
      <c r="K14" s="145"/>
    </row>
    <row r="15" spans="1:11" s="7" customFormat="1" ht="21.75" customHeight="1" x14ac:dyDescent="0.25">
      <c r="A15" s="121" t="s">
        <v>66</v>
      </c>
      <c r="B15" s="124">
        <v>75</v>
      </c>
      <c r="C15" s="32" t="s">
        <v>80</v>
      </c>
      <c r="D15" s="26">
        <f>IF(ISBLANK($D$7),"",VLOOKUP($D$7,Science!$A$5:$BV$654,9))</f>
        <v>31</v>
      </c>
      <c r="E15" s="156">
        <f>IF(ISBLANK($D$7),"",VLOOKUP($D$7,Science!$A$5:$BV$654,11))</f>
        <v>47</v>
      </c>
      <c r="F15" s="157"/>
      <c r="G15" s="119" t="str">
        <f>IF(ISBLANK($D$7),"",VLOOKUP($D$7,Science!$A$5:$BV$654,12))</f>
        <v>3.5</v>
      </c>
      <c r="H15" s="119" t="str">
        <f>IF(ISBLANK($D$7),"",VLOOKUP($D$7,Science!$A$5:$BV$654,37))</f>
        <v>A-</v>
      </c>
      <c r="I15" s="154"/>
      <c r="J15" s="136"/>
      <c r="K15" s="145"/>
    </row>
    <row r="16" spans="1:11" s="7" customFormat="1" ht="21.75" customHeight="1" x14ac:dyDescent="0.25">
      <c r="A16" s="122"/>
      <c r="B16" s="125"/>
      <c r="C16" s="32" t="s">
        <v>81</v>
      </c>
      <c r="D16" s="26">
        <f>IF(ISBLANK($D$7),"",VLOOKUP($D$7,Science!$A$5:$BV$654,10))</f>
        <v>16</v>
      </c>
      <c r="E16" s="158"/>
      <c r="F16" s="159"/>
      <c r="G16" s="120"/>
      <c r="H16" s="120"/>
      <c r="I16" s="154"/>
      <c r="J16" s="136"/>
      <c r="K16" s="145"/>
    </row>
    <row r="17" spans="1:11" s="7" customFormat="1" ht="21.75" customHeight="1" x14ac:dyDescent="0.25">
      <c r="A17" s="121" t="s">
        <v>70</v>
      </c>
      <c r="B17" s="124">
        <v>75</v>
      </c>
      <c r="C17" s="32" t="s">
        <v>80</v>
      </c>
      <c r="D17" s="8">
        <f>IF(ISBLANK($D$7),"",VLOOKUP($D$7,Science!$A$5:$BV$654,13))</f>
        <v>0</v>
      </c>
      <c r="E17" s="147">
        <f>IF(ISBLANK($D$7),"",VLOOKUP($D$7,Science!$A$5:$BV$654,15))</f>
        <v>0</v>
      </c>
      <c r="F17" s="148"/>
      <c r="G17" s="119">
        <f>IF(ISBLANK($D$7),"",VLOOKUP($D$7,Science!$A$5:$BV$654,16))</f>
        <v>0</v>
      </c>
      <c r="H17" s="119" t="str">
        <f>IF(ISBLANK($D$7),"",VLOOKUP($D$7,Science!$A$5:$BV$654,38))</f>
        <v>F</v>
      </c>
      <c r="I17" s="154"/>
      <c r="J17" s="136"/>
      <c r="K17" s="145"/>
    </row>
    <row r="18" spans="1:11" s="7" customFormat="1" ht="21.75" customHeight="1" x14ac:dyDescent="0.25">
      <c r="A18" s="141"/>
      <c r="B18" s="125"/>
      <c r="C18" s="32" t="s">
        <v>81</v>
      </c>
      <c r="D18" s="8">
        <f>IF(ISBLANK($D$7),"",VLOOKUP($D$7,Science!$A$5:$BV$654,14))</f>
        <v>0</v>
      </c>
      <c r="E18" s="149"/>
      <c r="F18" s="150"/>
      <c r="G18" s="120"/>
      <c r="H18" s="120"/>
      <c r="I18" s="154"/>
      <c r="J18" s="136"/>
      <c r="K18" s="145"/>
    </row>
    <row r="19" spans="1:11" s="7" customFormat="1" ht="21.75" customHeight="1" x14ac:dyDescent="0.25">
      <c r="A19" s="143"/>
      <c r="B19" s="126"/>
      <c r="C19" s="32"/>
      <c r="D19" s="8"/>
      <c r="E19" s="151"/>
      <c r="F19" s="152"/>
      <c r="G19" s="123"/>
      <c r="H19" s="123"/>
      <c r="I19" s="154"/>
      <c r="J19" s="136"/>
      <c r="K19" s="145"/>
    </row>
    <row r="20" spans="1:11" s="7" customFormat="1" ht="21.75" customHeight="1" x14ac:dyDescent="0.25">
      <c r="A20" s="121" t="s">
        <v>71</v>
      </c>
      <c r="B20" s="124">
        <v>75</v>
      </c>
      <c r="C20" s="32" t="s">
        <v>80</v>
      </c>
      <c r="D20" s="8">
        <f>IF(ISBLANK($D$7),"",VLOOKUP($D$7,Science!$A$5:$BV$654,17))</f>
        <v>25</v>
      </c>
      <c r="E20" s="147">
        <f>IF(ISBLANK($D$7),"",VLOOKUP($D$7,Science!$A$5:$BV$654,19))</f>
        <v>41</v>
      </c>
      <c r="F20" s="148"/>
      <c r="G20" s="119">
        <f>IF(ISBLANK($D$7),"",VLOOKUP($D$7,Science!$A$5:$BV$654,20))</f>
        <v>3</v>
      </c>
      <c r="H20" s="119" t="str">
        <f>IF(ISBLANK($D$7),"",VLOOKUP($D$7,Science!$A$5:$BV$654,39))</f>
        <v>B</v>
      </c>
      <c r="I20" s="154"/>
      <c r="J20" s="136"/>
      <c r="K20" s="145"/>
    </row>
    <row r="21" spans="1:11" s="7" customFormat="1" ht="21.75" customHeight="1" x14ac:dyDescent="0.25">
      <c r="A21" s="141"/>
      <c r="B21" s="125"/>
      <c r="C21" s="32" t="s">
        <v>81</v>
      </c>
      <c r="D21" s="8">
        <f>IF(ISBLANK($D$7),"",VLOOKUP($D$7,Science!$A$5:$BV$654,18))</f>
        <v>16</v>
      </c>
      <c r="E21" s="149"/>
      <c r="F21" s="150"/>
      <c r="G21" s="120"/>
      <c r="H21" s="120"/>
      <c r="I21" s="154"/>
      <c r="J21" s="136"/>
      <c r="K21" s="145"/>
    </row>
    <row r="22" spans="1:11" s="7" customFormat="1" ht="21.75" customHeight="1" x14ac:dyDescent="0.25">
      <c r="A22" s="143"/>
      <c r="B22" s="126"/>
      <c r="C22" s="32"/>
      <c r="D22" s="8"/>
      <c r="E22" s="151"/>
      <c r="F22" s="152"/>
      <c r="G22" s="123"/>
      <c r="H22" s="123"/>
      <c r="I22" s="154"/>
      <c r="J22" s="136"/>
      <c r="K22" s="145"/>
    </row>
    <row r="23" spans="1:11" s="7" customFormat="1" ht="21.75" customHeight="1" x14ac:dyDescent="0.25">
      <c r="A23" s="121" t="s">
        <v>72</v>
      </c>
      <c r="B23" s="124">
        <v>75</v>
      </c>
      <c r="C23" s="32" t="s">
        <v>80</v>
      </c>
      <c r="D23" s="8">
        <f>IF(ISBLANK($D$7),"",VLOOKUP($D$7,Science!$A$5:$BV$654,21))</f>
        <v>4</v>
      </c>
      <c r="E23" s="147">
        <f>IF(ISBLANK($D$7),"",VLOOKUP($D$7,Science!$A$5:$BV$654,23))</f>
        <v>0</v>
      </c>
      <c r="F23" s="148"/>
      <c r="G23" s="119">
        <f>IF(ISBLANK($D$7),"",VLOOKUP($D$7,Science!$A$5:$BV$654,24))</f>
        <v>0</v>
      </c>
      <c r="H23" s="119" t="str">
        <f>IF(ISBLANK($D$7),"",VLOOKUP($D$7,Science!$A$5:$BV$654,40))</f>
        <v>F</v>
      </c>
      <c r="I23" s="154"/>
      <c r="J23" s="136"/>
      <c r="K23" s="145"/>
    </row>
    <row r="24" spans="1:11" s="7" customFormat="1" ht="21.75" customHeight="1" x14ac:dyDescent="0.25">
      <c r="A24" s="141"/>
      <c r="B24" s="125"/>
      <c r="C24" s="32" t="s">
        <v>81</v>
      </c>
      <c r="D24" s="8">
        <f>IF(ISBLANK($D$7),"",VLOOKUP($D$7,Science!$A$5:$BV$654,22))</f>
        <v>12</v>
      </c>
      <c r="E24" s="149"/>
      <c r="F24" s="150"/>
      <c r="G24" s="120"/>
      <c r="H24" s="120"/>
      <c r="I24" s="154"/>
      <c r="J24" s="136"/>
      <c r="K24" s="145"/>
    </row>
    <row r="25" spans="1:11" s="7" customFormat="1" ht="21.75" customHeight="1" x14ac:dyDescent="0.25">
      <c r="A25" s="143"/>
      <c r="B25" s="126"/>
      <c r="C25" s="32"/>
      <c r="D25" s="8"/>
      <c r="E25" s="151"/>
      <c r="F25" s="152"/>
      <c r="G25" s="123"/>
      <c r="H25" s="123"/>
      <c r="I25" s="154"/>
      <c r="J25" s="136"/>
      <c r="K25" s="145"/>
    </row>
    <row r="26" spans="1:11" s="7" customFormat="1" ht="21.75" customHeight="1" x14ac:dyDescent="0.25">
      <c r="A26" s="121" t="s">
        <v>73</v>
      </c>
      <c r="B26" s="124">
        <v>75</v>
      </c>
      <c r="C26" s="32" t="s">
        <v>80</v>
      </c>
      <c r="D26" s="8">
        <f>IF(ISBLANK($D$7),"",VLOOKUP($D$7,Science!$A$5:$BV$654,25))</f>
        <v>26</v>
      </c>
      <c r="E26" s="147">
        <f>IF(ISBLANK($D$7),"",VLOOKUP($D$7,Science!$A$5:$BV$654,27))</f>
        <v>37</v>
      </c>
      <c r="F26" s="148"/>
      <c r="G26" s="119">
        <f>IF(ISBLANK($D$7),"",VLOOKUP($D$7,Science!$A$5:$BV$654,28))</f>
        <v>3</v>
      </c>
      <c r="H26" s="119" t="str">
        <f>IF(ISBLANK($D$7),"",VLOOKUP($D$7,Science!$A$5:$BV$654,41))</f>
        <v>B</v>
      </c>
      <c r="I26" s="154"/>
      <c r="J26" s="136"/>
      <c r="K26" s="145"/>
    </row>
    <row r="27" spans="1:11" s="7" customFormat="1" ht="21.75" customHeight="1" x14ac:dyDescent="0.25">
      <c r="A27" s="141"/>
      <c r="B27" s="125"/>
      <c r="C27" s="32" t="s">
        <v>81</v>
      </c>
      <c r="D27" s="8">
        <f>IF(ISBLANK($D$7),"",VLOOKUP($D$7,Science!$A$5:$BV$654,26))</f>
        <v>11</v>
      </c>
      <c r="E27" s="149"/>
      <c r="F27" s="150"/>
      <c r="G27" s="120"/>
      <c r="H27" s="120"/>
      <c r="I27" s="154"/>
      <c r="J27" s="136"/>
      <c r="K27" s="145"/>
    </row>
    <row r="28" spans="1:11" s="7" customFormat="1" ht="21.75" customHeight="1" x14ac:dyDescent="0.25">
      <c r="A28" s="143"/>
      <c r="B28" s="126"/>
      <c r="C28" s="32"/>
      <c r="D28" s="8"/>
      <c r="E28" s="151"/>
      <c r="F28" s="152"/>
      <c r="G28" s="123"/>
      <c r="H28" s="123"/>
      <c r="I28" s="155"/>
      <c r="J28" s="137"/>
      <c r="K28" s="146"/>
    </row>
    <row r="29" spans="1:11" ht="10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118" t="s">
        <v>59</v>
      </c>
      <c r="B30" s="118"/>
      <c r="C30" s="118" t="str">
        <f>IF(ISBLANK($D$7),"",VLOOKUP($D$7,Science!$A$5:$BV$654,29))</f>
        <v>Math</v>
      </c>
      <c r="D30" s="118">
        <f>IF(ISBLANK($D$7),"",VLOOKUP($D$7,Science!$A$5:$BV$654,22))</f>
        <v>12</v>
      </c>
      <c r="E30" s="118">
        <f>IF(ISBLANK($D$7),"",VLOOKUP($D$7,Science!$A$5:$BV$654,30))</f>
        <v>0</v>
      </c>
      <c r="F30" s="118"/>
      <c r="G30" s="118">
        <f>IF(ISBLANK($D$7),"",VLOOKUP($D$7,Science!$A$5:$BV$654,22))</f>
        <v>12</v>
      </c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9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8.75" x14ac:dyDescent="0.3">
      <c r="A35" s="138" t="s">
        <v>24</v>
      </c>
      <c r="B35" s="138"/>
      <c r="C35" s="138"/>
      <c r="D35" s="2"/>
      <c r="E35" s="2"/>
      <c r="F35" s="2"/>
      <c r="G35" s="2"/>
      <c r="H35" s="2"/>
      <c r="I35" s="9" t="s">
        <v>25</v>
      </c>
      <c r="K35" s="2"/>
    </row>
    <row r="36" spans="1:11" ht="18.75" x14ac:dyDescent="0.3">
      <c r="A36" s="2" t="s">
        <v>58</v>
      </c>
      <c r="B36" s="2"/>
      <c r="C36" s="2"/>
      <c r="D36" s="2"/>
      <c r="E36" s="2"/>
      <c r="F36" s="2"/>
      <c r="G36" s="2"/>
      <c r="H36" s="2"/>
      <c r="I36" s="10" t="s">
        <v>50</v>
      </c>
      <c r="K36" s="2"/>
    </row>
  </sheetData>
  <sheetProtection algorithmName="SHA-512" hashValue="OjYiuS/SAFoKmHde9ZgFwCBMOVY2mw1/gN2RAuJ3ckFW7VVaGeiC+oapfHpMxe/dZj9tNZ5+IGr7cfTieq2fTQ==" saltValue="39sfty4Z72Okgp/U8xMO+g==" spinCount="100000" sheet="1" objects="1" scenarios="1"/>
  <mergeCells count="52">
    <mergeCell ref="K11:K28"/>
    <mergeCell ref="H15:H16"/>
    <mergeCell ref="H17:H19"/>
    <mergeCell ref="H20:H22"/>
    <mergeCell ref="E23:F25"/>
    <mergeCell ref="E26:F28"/>
    <mergeCell ref="H23:H25"/>
    <mergeCell ref="H26:H28"/>
    <mergeCell ref="I11:I28"/>
    <mergeCell ref="E11:F12"/>
    <mergeCell ref="E13:F14"/>
    <mergeCell ref="E15:F16"/>
    <mergeCell ref="E17:F19"/>
    <mergeCell ref="E20:F22"/>
    <mergeCell ref="A35:C35"/>
    <mergeCell ref="G11:G12"/>
    <mergeCell ref="H11:H12"/>
    <mergeCell ref="C13:C14"/>
    <mergeCell ref="A11:A12"/>
    <mergeCell ref="A13:A14"/>
    <mergeCell ref="B13:B14"/>
    <mergeCell ref="D13:D14"/>
    <mergeCell ref="B11:B12"/>
    <mergeCell ref="A17:A19"/>
    <mergeCell ref="A20:A22"/>
    <mergeCell ref="A23:A25"/>
    <mergeCell ref="A26:A28"/>
    <mergeCell ref="B17:B19"/>
    <mergeCell ref="E30:G30"/>
    <mergeCell ref="A30:B30"/>
    <mergeCell ref="B2:J2"/>
    <mergeCell ref="B3:J3"/>
    <mergeCell ref="B4:J4"/>
    <mergeCell ref="I7:J7"/>
    <mergeCell ref="G13:G14"/>
    <mergeCell ref="H13:H14"/>
    <mergeCell ref="D7:E7"/>
    <mergeCell ref="D8:E8"/>
    <mergeCell ref="I8:J8"/>
    <mergeCell ref="E10:F10"/>
    <mergeCell ref="J11:J28"/>
    <mergeCell ref="C30:D30"/>
    <mergeCell ref="G15:G16"/>
    <mergeCell ref="A15:A16"/>
    <mergeCell ref="G17:G19"/>
    <mergeCell ref="G20:G22"/>
    <mergeCell ref="G23:G25"/>
    <mergeCell ref="G26:G28"/>
    <mergeCell ref="B15:B16"/>
    <mergeCell ref="B20:B22"/>
    <mergeCell ref="B23:B25"/>
    <mergeCell ref="B26:B28"/>
  </mergeCells>
  <pageMargins left="0.51181102362204722" right="0.51181102362204722" top="1.1417322834645669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SheetLayoutView="100" workbookViewId="0">
      <selection activeCell="D8" sqref="D8:E8"/>
    </sheetView>
  </sheetViews>
  <sheetFormatPr defaultRowHeight="15" x14ac:dyDescent="0.25"/>
  <cols>
    <col min="1" max="1" width="12.28515625" customWidth="1"/>
    <col min="3" max="3" width="8.5703125" customWidth="1"/>
    <col min="7" max="7" width="6.140625" customWidth="1"/>
    <col min="8" max="8" width="10.28515625" customWidth="1"/>
  </cols>
  <sheetData>
    <row r="1" spans="1:10" x14ac:dyDescent="0.2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x14ac:dyDescent="0.35">
      <c r="A2" s="2"/>
      <c r="B2" s="127" t="s">
        <v>49</v>
      </c>
      <c r="C2" s="127"/>
      <c r="D2" s="127"/>
      <c r="E2" s="127"/>
      <c r="F2" s="127"/>
      <c r="G2" s="127"/>
      <c r="H2" s="127"/>
      <c r="I2" s="127"/>
      <c r="J2" s="2"/>
    </row>
    <row r="3" spans="1:10" ht="22.5" x14ac:dyDescent="0.35">
      <c r="A3" s="2"/>
      <c r="B3" s="127" t="s">
        <v>792</v>
      </c>
      <c r="C3" s="127"/>
      <c r="D3" s="127"/>
      <c r="E3" s="127"/>
      <c r="F3" s="127"/>
      <c r="G3" s="127"/>
      <c r="H3" s="127"/>
      <c r="I3" s="127"/>
      <c r="J3" s="127"/>
    </row>
    <row r="4" spans="1:10" ht="22.5" x14ac:dyDescent="0.35">
      <c r="A4" s="2"/>
      <c r="B4" s="127" t="s">
        <v>18</v>
      </c>
      <c r="C4" s="127"/>
      <c r="D4" s="127"/>
      <c r="E4" s="127"/>
      <c r="F4" s="127"/>
      <c r="G4" s="127"/>
      <c r="H4" s="127"/>
      <c r="I4" s="127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x14ac:dyDescent="0.25">
      <c r="A6" s="4" t="s">
        <v>19</v>
      </c>
      <c r="B6" s="4"/>
      <c r="C6" s="4"/>
      <c r="D6" s="5" t="str">
        <f>IF(ISBLANK($D$7),"",VLOOKUP($D$7,Humanities!$A$5:$BV$580,2))</f>
        <v>MD. RESALATUL ISLAM RESAT</v>
      </c>
      <c r="E6" s="5"/>
      <c r="F6" s="2"/>
      <c r="G6" s="5"/>
      <c r="H6" s="5"/>
      <c r="I6" s="5"/>
      <c r="J6" s="2"/>
    </row>
    <row r="7" spans="1:10" ht="21" x14ac:dyDescent="0.25">
      <c r="A7" s="4" t="s">
        <v>20</v>
      </c>
      <c r="B7" s="4"/>
      <c r="C7" s="4"/>
      <c r="D7" s="130">
        <v>2001</v>
      </c>
      <c r="E7" s="130"/>
      <c r="F7" s="14"/>
      <c r="G7" s="13"/>
      <c r="H7" s="128" t="s">
        <v>790</v>
      </c>
      <c r="I7" s="128"/>
      <c r="J7" s="2"/>
    </row>
    <row r="8" spans="1:10" ht="18.75" x14ac:dyDescent="0.3">
      <c r="A8" s="4" t="s">
        <v>21</v>
      </c>
      <c r="B8" s="4"/>
      <c r="C8" s="4"/>
      <c r="D8" s="131" t="s">
        <v>48</v>
      </c>
      <c r="E8" s="131"/>
      <c r="F8" s="2"/>
      <c r="H8" s="21" t="s">
        <v>63</v>
      </c>
      <c r="I8" s="21">
        <v>675</v>
      </c>
      <c r="J8" s="2"/>
    </row>
    <row r="9" spans="1:10" x14ac:dyDescent="0.25">
      <c r="A9" s="2"/>
      <c r="B9" s="2"/>
      <c r="C9" s="2"/>
      <c r="D9" s="2"/>
      <c r="E9" s="2"/>
      <c r="G9" s="2"/>
      <c r="H9" s="2"/>
      <c r="I9" s="2"/>
      <c r="J9" s="2"/>
    </row>
    <row r="10" spans="1:10" s="7" customFormat="1" ht="45" customHeight="1" x14ac:dyDescent="0.25">
      <c r="A10" s="17" t="s">
        <v>27</v>
      </c>
      <c r="B10" s="17" t="s">
        <v>22</v>
      </c>
      <c r="C10" s="18" t="s">
        <v>28</v>
      </c>
      <c r="D10" s="17" t="s">
        <v>23</v>
      </c>
      <c r="E10" s="17" t="s">
        <v>29</v>
      </c>
      <c r="F10" s="19" t="s">
        <v>9</v>
      </c>
      <c r="G10" s="17" t="s">
        <v>46</v>
      </c>
      <c r="H10" s="17" t="s">
        <v>30</v>
      </c>
      <c r="I10" s="17" t="s">
        <v>31</v>
      </c>
      <c r="J10" s="18" t="s">
        <v>14</v>
      </c>
    </row>
    <row r="11" spans="1:10" s="7" customFormat="1" ht="18.75" customHeight="1" x14ac:dyDescent="0.25">
      <c r="A11" s="121" t="s">
        <v>64</v>
      </c>
      <c r="B11" s="124">
        <v>100</v>
      </c>
      <c r="C11" s="27" t="s">
        <v>80</v>
      </c>
      <c r="D11" s="29">
        <f>IF(ISBLANK($D$7),"",VLOOKUP($D$7,Humanities!$A$5:$BV$580,3))</f>
        <v>42</v>
      </c>
      <c r="E11" s="142">
        <f>IF(ISBLANK($D$7),"",VLOOKUP($D$7,Humanities!$A$5:$BV$580,5))</f>
        <v>62</v>
      </c>
      <c r="F11" s="129" t="str">
        <f>IF(ISBLANK($D$7),"",VLOOKUP($D$7,Humanities!$A$5:$BV$580,6))</f>
        <v>3.5</v>
      </c>
      <c r="G11" s="129" t="str">
        <f>IF(ISBLANK($D$7),"",VLOOKUP($D$7,Humanities!$A$5:$BV$580,35))</f>
        <v>A-</v>
      </c>
      <c r="H11" s="164">
        <f>IF(ISBLANK($D$7),"",VLOOKUP($D$7,Humanities!$A$5:$BV$580,31))</f>
        <v>0</v>
      </c>
      <c r="I11" s="165" t="str">
        <f>IF(ISBLANK($D$7),"",VLOOKUP($D$7,Humanities!$A$5:$BV$580,32))</f>
        <v>F</v>
      </c>
      <c r="J11" s="144" t="str">
        <f>IF(ISBLANK($D$7),"",VLOOKUP($D$7,Humanities!$A$5:$BV$580,33))</f>
        <v>Fail</v>
      </c>
    </row>
    <row r="12" spans="1:10" s="7" customFormat="1" ht="21.75" customHeight="1" x14ac:dyDescent="0.25">
      <c r="A12" s="141"/>
      <c r="B12" s="125"/>
      <c r="C12" s="27" t="s">
        <v>81</v>
      </c>
      <c r="D12" s="29">
        <f>IF(ISBLANK($D$7),"",VLOOKUP($D$7,Humanities!$A$5:$BV$580,4))</f>
        <v>20</v>
      </c>
      <c r="E12" s="142"/>
      <c r="F12" s="129"/>
      <c r="G12" s="129"/>
      <c r="H12" s="164"/>
      <c r="I12" s="165"/>
      <c r="J12" s="145"/>
    </row>
    <row r="13" spans="1:10" s="7" customFormat="1" ht="15" customHeight="1" x14ac:dyDescent="0.25">
      <c r="A13" s="121" t="s">
        <v>65</v>
      </c>
      <c r="B13" s="124">
        <v>100</v>
      </c>
      <c r="C13" s="162" t="s">
        <v>33</v>
      </c>
      <c r="D13" s="142">
        <f>IF(ISBLANK($D$7),"",VLOOKUP($D$7,Humanities!$A$5:$BV$580,7))</f>
        <v>47</v>
      </c>
      <c r="E13" s="142">
        <f>IF(ISBLANK($D$7),"",VLOOKUP($D$7,Humanities!$A$5:$BV$580,7))</f>
        <v>47</v>
      </c>
      <c r="F13" s="129">
        <f>IF(ISBLANK($D$7),"",VLOOKUP($D$7,Humanities!$A$5:$BV$580,8))</f>
        <v>2</v>
      </c>
      <c r="G13" s="129" t="str">
        <f>IF(ISBLANK($D$7),"",VLOOKUP($D$7,Humanities!$A$5:$BV$580,36))</f>
        <v>C</v>
      </c>
      <c r="H13" s="164"/>
      <c r="I13" s="165"/>
      <c r="J13" s="145"/>
    </row>
    <row r="14" spans="1:10" s="7" customFormat="1" ht="24.75" customHeight="1" x14ac:dyDescent="0.25">
      <c r="A14" s="141"/>
      <c r="B14" s="125"/>
      <c r="C14" s="163"/>
      <c r="D14" s="142"/>
      <c r="E14" s="142"/>
      <c r="F14" s="129"/>
      <c r="G14" s="129"/>
      <c r="H14" s="164"/>
      <c r="I14" s="165"/>
      <c r="J14" s="145"/>
    </row>
    <row r="15" spans="1:10" s="7" customFormat="1" ht="24.75" customHeight="1" x14ac:dyDescent="0.25">
      <c r="A15" s="121" t="s">
        <v>66</v>
      </c>
      <c r="B15" s="124">
        <v>75</v>
      </c>
      <c r="C15" s="51" t="s">
        <v>80</v>
      </c>
      <c r="D15" s="29">
        <f>IF(ISBLANK($D$7),"",VLOOKUP($D$7,Humanities!$A$5:$BV$580,9))</f>
        <v>20</v>
      </c>
      <c r="E15" s="119">
        <f>IF(ISBLANK($D$7),"",VLOOKUP($D$7,Humanities!$A$5:$BV$580,11))</f>
        <v>35</v>
      </c>
      <c r="F15" s="119">
        <f>IF(ISBLANK($D$7),"",VLOOKUP($D$7,Humanities!$A$5:$BV$580,12))</f>
        <v>2</v>
      </c>
      <c r="G15" s="119" t="str">
        <f>IF(ISBLANK($D$7),"",VLOOKUP($D$7,Humanities!$A$5:$BV$580,37))</f>
        <v>C</v>
      </c>
      <c r="H15" s="164"/>
      <c r="I15" s="165"/>
      <c r="J15" s="145"/>
    </row>
    <row r="16" spans="1:10" s="7" customFormat="1" ht="24.75" customHeight="1" x14ac:dyDescent="0.25">
      <c r="A16" s="122"/>
      <c r="B16" s="125"/>
      <c r="C16" s="51" t="s">
        <v>81</v>
      </c>
      <c r="D16" s="29">
        <f>IF(ISBLANK($D$7),"",VLOOKUP($D$7,Humanities!$A$5:$BV$580,10))</f>
        <v>15</v>
      </c>
      <c r="E16" s="120"/>
      <c r="F16" s="120"/>
      <c r="G16" s="120"/>
      <c r="H16" s="164"/>
      <c r="I16" s="165"/>
      <c r="J16" s="145"/>
    </row>
    <row r="17" spans="1:10" s="7" customFormat="1" ht="20.25" customHeight="1" x14ac:dyDescent="0.25">
      <c r="A17" s="121" t="s">
        <v>67</v>
      </c>
      <c r="B17" s="124">
        <v>100</v>
      </c>
      <c r="C17" s="51" t="s">
        <v>80</v>
      </c>
      <c r="D17" s="8">
        <f>IF(ISBLANK($D$7),"",VLOOKUP($D$7,Humanities!$A$5:$BV$580,13))</f>
        <v>18</v>
      </c>
      <c r="E17" s="119">
        <f>IF(ISBLANK($D$7),"",VLOOKUP($D$7,Humanities!$A$5:$BV$580,15))</f>
        <v>0</v>
      </c>
      <c r="F17" s="129">
        <f>IF(ISBLANK($D$7),"",VLOOKUP($D$7,Humanities!$A$5:$BV$580,16))</f>
        <v>0</v>
      </c>
      <c r="G17" s="129" t="str">
        <f>IF(ISBLANK($D$7),"",VLOOKUP($D$7,Humanities!$A$5:$BV$580,38))</f>
        <v>F</v>
      </c>
      <c r="H17" s="164"/>
      <c r="I17" s="165"/>
      <c r="J17" s="145"/>
    </row>
    <row r="18" spans="1:10" s="7" customFormat="1" ht="22.5" customHeight="1" x14ac:dyDescent="0.25">
      <c r="A18" s="141"/>
      <c r="B18" s="125"/>
      <c r="C18" s="51" t="s">
        <v>81</v>
      </c>
      <c r="D18" s="8">
        <f>IF(ISBLANK($D$7),"",VLOOKUP($D$7,Humanities!$A$5:$BV$580,14))</f>
        <v>18</v>
      </c>
      <c r="E18" s="123"/>
      <c r="F18" s="129"/>
      <c r="G18" s="129"/>
      <c r="H18" s="164"/>
      <c r="I18" s="165"/>
      <c r="J18" s="145"/>
    </row>
    <row r="19" spans="1:10" s="7" customFormat="1" ht="24" customHeight="1" x14ac:dyDescent="0.25">
      <c r="A19" s="121" t="s">
        <v>68</v>
      </c>
      <c r="B19" s="124">
        <v>100</v>
      </c>
      <c r="C19" s="27" t="s">
        <v>53</v>
      </c>
      <c r="D19" s="8">
        <f>IF(ISBLANK($D$7),"",VLOOKUP($D$7,Humanities!$A$5:$BV$580,17))</f>
        <v>34</v>
      </c>
      <c r="E19" s="129">
        <f>IF(ISBLANK($D$7),"",VLOOKUP($D$7,Humanities!$A$5:$BV$580,19))</f>
        <v>51</v>
      </c>
      <c r="F19" s="129">
        <f>IF(ISBLANK($D$7),"",VLOOKUP($D$7,Humanities!$A$5:$BV$580,20))</f>
        <v>3</v>
      </c>
      <c r="G19" s="129" t="str">
        <f>IF(ISBLANK($D$7),"",VLOOKUP($D$7,Humanities!$A$5:$BV$580,39))</f>
        <v>B</v>
      </c>
      <c r="H19" s="164"/>
      <c r="I19" s="165"/>
      <c r="J19" s="145"/>
    </row>
    <row r="20" spans="1:10" s="7" customFormat="1" ht="24" customHeight="1" x14ac:dyDescent="0.25">
      <c r="A20" s="141"/>
      <c r="B20" s="125"/>
      <c r="C20" s="27" t="s">
        <v>54</v>
      </c>
      <c r="D20" s="8">
        <f>IF(ISBLANK($D$7),"",VLOOKUP($D$7,Humanities!$A$5:$BV$580,18))</f>
        <v>17</v>
      </c>
      <c r="E20" s="129"/>
      <c r="F20" s="129"/>
      <c r="G20" s="129"/>
      <c r="H20" s="164"/>
      <c r="I20" s="165"/>
      <c r="J20" s="145"/>
    </row>
    <row r="21" spans="1:10" s="7" customFormat="1" ht="24" customHeight="1" x14ac:dyDescent="0.25">
      <c r="A21" s="160" t="s">
        <v>69</v>
      </c>
      <c r="B21" s="124">
        <v>100</v>
      </c>
      <c r="C21" s="51" t="s">
        <v>80</v>
      </c>
      <c r="D21" s="8">
        <f>IF(ISBLANK($D$7),"",VLOOKUP($D$7,Humanities!$A$5:$BV$580,21))</f>
        <v>30</v>
      </c>
      <c r="E21" s="129">
        <f>IF(ISBLANK($D$7),"",VLOOKUP($D$7,Humanities!$A$5:$BV$580,23))</f>
        <v>48</v>
      </c>
      <c r="F21" s="119">
        <f>IF(ISBLANK($D$7),"",VLOOKUP($D$7,Humanities!$A$5:$BV$580,24))</f>
        <v>2</v>
      </c>
      <c r="G21" s="129" t="str">
        <f>IF(ISBLANK($D$7),"",VLOOKUP($D$7,Humanities!$A$5:$BV$580,40))</f>
        <v>C</v>
      </c>
      <c r="H21" s="164"/>
      <c r="I21" s="165"/>
      <c r="J21" s="145"/>
    </row>
    <row r="22" spans="1:10" s="7" customFormat="1" ht="24" customHeight="1" x14ac:dyDescent="0.25">
      <c r="A22" s="161"/>
      <c r="B22" s="125"/>
      <c r="C22" s="51" t="s">
        <v>81</v>
      </c>
      <c r="D22" s="8">
        <f>IF(ISBLANK($D$7),"",VLOOKUP($D$7,Humanities!$A$5:$BV$580,22))</f>
        <v>18</v>
      </c>
      <c r="E22" s="129"/>
      <c r="F22" s="123"/>
      <c r="G22" s="129"/>
      <c r="H22" s="164"/>
      <c r="I22" s="165"/>
      <c r="J22" s="145"/>
    </row>
    <row r="23" spans="1:10" s="7" customFormat="1" ht="24" customHeight="1" x14ac:dyDescent="0.25">
      <c r="A23" s="160" t="s">
        <v>82</v>
      </c>
      <c r="B23" s="124">
        <v>100</v>
      </c>
      <c r="C23" s="51" t="s">
        <v>80</v>
      </c>
      <c r="D23" s="8">
        <f>IF(ISBLANK($D$7),"",VLOOKUP($D$7,Humanities!$A$5:$BV$580,25))</f>
        <v>14</v>
      </c>
      <c r="E23" s="129">
        <f>IF(ISBLANK($D$7),"",VLOOKUP($D$7,Humanities!$A$5:$BV$580,27))</f>
        <v>24</v>
      </c>
      <c r="F23" s="129">
        <f>IF(ISBLANK($D$7),"",VLOOKUP($D$7,Humanities!$A$5:$BV$580,28))</f>
        <v>0</v>
      </c>
      <c r="G23" s="129" t="str">
        <f>IF(ISBLANK($D$7),"",VLOOKUP($D$7,Humanities!$A$5:$BV$580,41))</f>
        <v>F</v>
      </c>
      <c r="H23" s="164"/>
      <c r="I23" s="165"/>
      <c r="J23" s="145"/>
    </row>
    <row r="24" spans="1:10" s="7" customFormat="1" ht="24" customHeight="1" x14ac:dyDescent="0.25">
      <c r="A24" s="161"/>
      <c r="B24" s="126"/>
      <c r="C24" s="51" t="s">
        <v>81</v>
      </c>
      <c r="D24" s="8">
        <f>IF(ISBLANK($D$7),"",VLOOKUP($D$7,Humanities!$A$5:$BV$580,26))</f>
        <v>10</v>
      </c>
      <c r="E24" s="129"/>
      <c r="F24" s="129"/>
      <c r="G24" s="129"/>
      <c r="H24" s="164"/>
      <c r="I24" s="165"/>
      <c r="J24" s="146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118" t="s">
        <v>59</v>
      </c>
      <c r="B26" s="118"/>
      <c r="C26" s="118" t="str">
        <f>IF(ISBLANK($D$7),"",VLOOKUP($D$7,Humanities!$A$5:$BV$580,29))</f>
        <v>Psy</v>
      </c>
      <c r="D26" s="118">
        <f>IF(ISBLANK($D$7),"",VLOOKUP($D$7,Humanities!$A$5:$BV$580,22))</f>
        <v>18</v>
      </c>
      <c r="E26" s="118">
        <f>IF(ISBLANK($D$7),"",VLOOKUP($D$7,Humanities!$A$5:$BV$580,30))</f>
        <v>0</v>
      </c>
      <c r="F26" s="118">
        <f>IF(ISBLANK($D$7),"",VLOOKUP($D$7,Humanities!$A$5:$BV$580,22))</f>
        <v>18</v>
      </c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54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8.75" x14ac:dyDescent="0.3">
      <c r="A31" s="138" t="s">
        <v>24</v>
      </c>
      <c r="B31" s="138"/>
      <c r="C31" s="138"/>
      <c r="D31" s="2"/>
      <c r="E31" s="2"/>
      <c r="F31" s="2"/>
      <c r="G31" s="2"/>
      <c r="H31" s="9" t="s">
        <v>25</v>
      </c>
      <c r="J31" s="2"/>
    </row>
    <row r="32" spans="1:10" ht="18.75" x14ac:dyDescent="0.3">
      <c r="A32" s="2" t="s">
        <v>58</v>
      </c>
      <c r="B32" s="2"/>
      <c r="C32" s="2"/>
      <c r="D32" s="2"/>
      <c r="E32" s="2"/>
      <c r="F32" s="2"/>
      <c r="G32" s="2"/>
      <c r="H32" s="10" t="s">
        <v>50</v>
      </c>
      <c r="J32" s="2"/>
    </row>
  </sheetData>
  <sheetProtection algorithmName="SHA-512" hashValue="uUqDTmu1xZ/DiFpajhU3o15esaH1G/ENza/LnwLwKBrWb3UTkLA/fvwa8tTJyo5tAxFasKEnkPkc/y3/ac3/4A==" saltValue="CR8FmMkUOcJfEpSM6+psnQ==" spinCount="100000" sheet="1" objects="1" scenarios="1"/>
  <mergeCells count="50">
    <mergeCell ref="B2:I2"/>
    <mergeCell ref="B4:I4"/>
    <mergeCell ref="H11:H24"/>
    <mergeCell ref="I11:I24"/>
    <mergeCell ref="F19:F20"/>
    <mergeCell ref="G19:G20"/>
    <mergeCell ref="G21:G22"/>
    <mergeCell ref="B19:B20"/>
    <mergeCell ref="E19:E20"/>
    <mergeCell ref="E23:E24"/>
    <mergeCell ref="F23:F24"/>
    <mergeCell ref="G23:G24"/>
    <mergeCell ref="B3:J3"/>
    <mergeCell ref="G11:G12"/>
    <mergeCell ref="D8:E8"/>
    <mergeCell ref="D7:E7"/>
    <mergeCell ref="E26:F26"/>
    <mergeCell ref="E21:E22"/>
    <mergeCell ref="F21:F22"/>
    <mergeCell ref="J11:J24"/>
    <mergeCell ref="A13:A14"/>
    <mergeCell ref="B13:B14"/>
    <mergeCell ref="C13:C14"/>
    <mergeCell ref="D13:D14"/>
    <mergeCell ref="E13:E14"/>
    <mergeCell ref="F13:F14"/>
    <mergeCell ref="G13:G14"/>
    <mergeCell ref="A17:A18"/>
    <mergeCell ref="B17:B18"/>
    <mergeCell ref="E17:E18"/>
    <mergeCell ref="F17:F18"/>
    <mergeCell ref="G17:G18"/>
    <mergeCell ref="A31:C31"/>
    <mergeCell ref="A23:A24"/>
    <mergeCell ref="B21:B22"/>
    <mergeCell ref="A26:B26"/>
    <mergeCell ref="C26:D26"/>
    <mergeCell ref="B23:B24"/>
    <mergeCell ref="A21:A22"/>
    <mergeCell ref="H7:I7"/>
    <mergeCell ref="E11:E12"/>
    <mergeCell ref="F11:F12"/>
    <mergeCell ref="A19:A20"/>
    <mergeCell ref="A11:A12"/>
    <mergeCell ref="B11:B12"/>
    <mergeCell ref="A15:A16"/>
    <mergeCell ref="B15:B16"/>
    <mergeCell ref="E15:E16"/>
    <mergeCell ref="F15:F16"/>
    <mergeCell ref="G15:G16"/>
  </mergeCells>
  <pageMargins left="0.51181102362204722" right="0.51181102362204722" top="1.1417322834645669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SheetLayoutView="100" workbookViewId="0">
      <selection activeCell="D8" sqref="D8"/>
    </sheetView>
  </sheetViews>
  <sheetFormatPr defaultRowHeight="15" x14ac:dyDescent="0.25"/>
  <cols>
    <col min="1" max="1" width="13" customWidth="1"/>
    <col min="3" max="3" width="8.5703125" customWidth="1"/>
    <col min="7" max="7" width="6.140625" customWidth="1"/>
  </cols>
  <sheetData>
    <row r="1" spans="1:10" x14ac:dyDescent="0.2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x14ac:dyDescent="0.35">
      <c r="A2" s="2"/>
      <c r="B2" s="127" t="s">
        <v>49</v>
      </c>
      <c r="C2" s="127"/>
      <c r="D2" s="127"/>
      <c r="E2" s="127"/>
      <c r="F2" s="127"/>
      <c r="G2" s="127"/>
      <c r="H2" s="127"/>
      <c r="I2" s="127"/>
      <c r="J2" s="2"/>
    </row>
    <row r="3" spans="1:10" ht="22.5" x14ac:dyDescent="0.35">
      <c r="A3" s="2"/>
      <c r="B3" s="127" t="s">
        <v>791</v>
      </c>
      <c r="C3" s="127"/>
      <c r="D3" s="127"/>
      <c r="E3" s="127"/>
      <c r="F3" s="127"/>
      <c r="G3" s="127"/>
      <c r="H3" s="127"/>
      <c r="I3" s="127"/>
      <c r="J3" s="127"/>
    </row>
    <row r="4" spans="1:10" ht="22.5" x14ac:dyDescent="0.35">
      <c r="A4" s="2"/>
      <c r="B4" s="127" t="s">
        <v>18</v>
      </c>
      <c r="C4" s="127"/>
      <c r="D4" s="127"/>
      <c r="E4" s="127"/>
      <c r="F4" s="127"/>
      <c r="G4" s="127"/>
      <c r="H4" s="127"/>
      <c r="I4" s="127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x14ac:dyDescent="0.25">
      <c r="A6" s="4" t="s">
        <v>19</v>
      </c>
      <c r="B6" s="4"/>
      <c r="C6" s="4"/>
      <c r="D6" s="5" t="str">
        <f>IF(ISBLANK($D$7),"",VLOOKUP($D$7,'B. Studies'!$A$5:$BV$672,2))</f>
        <v>MD. AL MOJAHID KABBO</v>
      </c>
      <c r="E6" s="5"/>
      <c r="F6" s="2"/>
      <c r="G6" s="5"/>
      <c r="H6" s="5"/>
      <c r="I6" s="5"/>
      <c r="J6" s="2"/>
    </row>
    <row r="7" spans="1:10" ht="21" x14ac:dyDescent="0.25">
      <c r="A7" s="4" t="s">
        <v>20</v>
      </c>
      <c r="B7" s="4"/>
      <c r="C7" s="4"/>
      <c r="D7" s="130">
        <v>3001</v>
      </c>
      <c r="E7" s="130"/>
      <c r="F7" s="14"/>
      <c r="G7" s="6"/>
      <c r="H7" s="128" t="s">
        <v>790</v>
      </c>
      <c r="I7" s="128"/>
      <c r="J7" s="2"/>
    </row>
    <row r="8" spans="1:10" ht="18.75" x14ac:dyDescent="0.3">
      <c r="A8" s="4" t="s">
        <v>21</v>
      </c>
      <c r="B8" s="4"/>
      <c r="C8" s="4"/>
      <c r="D8" s="12" t="s">
        <v>47</v>
      </c>
      <c r="E8" s="12"/>
      <c r="F8" s="2"/>
      <c r="G8" s="21"/>
      <c r="H8" s="132" t="s">
        <v>85</v>
      </c>
      <c r="I8" s="132"/>
      <c r="J8" s="2"/>
    </row>
    <row r="9" spans="1:10" x14ac:dyDescent="0.25">
      <c r="A9" s="2"/>
      <c r="B9" s="2"/>
      <c r="C9" s="2"/>
      <c r="D9" s="2"/>
      <c r="E9" s="2"/>
      <c r="G9" s="2"/>
      <c r="H9" s="2"/>
      <c r="I9" s="2"/>
      <c r="J9" s="2"/>
    </row>
    <row r="10" spans="1:10" s="7" customFormat="1" ht="46.5" customHeight="1" x14ac:dyDescent="0.25">
      <c r="A10" s="44" t="s">
        <v>77</v>
      </c>
      <c r="B10" s="22" t="s">
        <v>22</v>
      </c>
      <c r="C10" s="23" t="s">
        <v>28</v>
      </c>
      <c r="D10" s="22" t="s">
        <v>23</v>
      </c>
      <c r="E10" s="22" t="s">
        <v>29</v>
      </c>
      <c r="F10" s="24" t="s">
        <v>9</v>
      </c>
      <c r="G10" s="22" t="s">
        <v>46</v>
      </c>
      <c r="H10" s="22" t="s">
        <v>30</v>
      </c>
      <c r="I10" s="22" t="s">
        <v>31</v>
      </c>
      <c r="J10" s="23" t="s">
        <v>14</v>
      </c>
    </row>
    <row r="11" spans="1:10" s="7" customFormat="1" ht="21.75" customHeight="1" x14ac:dyDescent="0.25">
      <c r="A11" s="121" t="s">
        <v>64</v>
      </c>
      <c r="B11" s="167">
        <v>100</v>
      </c>
      <c r="C11" s="27" t="s">
        <v>80</v>
      </c>
      <c r="D11" s="28">
        <f>IF(ISBLANK($D$7),"",VLOOKUP($D$7,'B. Studies'!$A$5:$BV$672,3))</f>
        <v>25</v>
      </c>
      <c r="E11" s="142">
        <f>IF(ISBLANK($D$7),"",VLOOKUP($D$7,'B. Studies'!$A$5:$BV$672,5))</f>
        <v>44</v>
      </c>
      <c r="F11" s="129">
        <f>IF(ISBLANK($D$7),"",VLOOKUP($D$7,'B. Studies'!$A$5:$BV$672,6))</f>
        <v>2</v>
      </c>
      <c r="G11" s="129" t="str">
        <f>IF(ISBLANK($D$7),"",VLOOKUP($D$7,'B. Studies'!$A$5:$BV$672,35))</f>
        <v>C</v>
      </c>
      <c r="H11" s="164">
        <f>IF(ISBLANK($D$7),"",VLOOKUP($D$7,'B. Studies'!$A$5:$BV$672,31))</f>
        <v>0</v>
      </c>
      <c r="I11" s="165" t="str">
        <f>IF(ISBLANK($D$7),"",VLOOKUP($D$7,'B. Studies'!$A$5:$BV$672,32))</f>
        <v>F</v>
      </c>
      <c r="J11" s="166" t="str">
        <f>IF(ISBLANK($D$7),"",VLOOKUP($D$7,'B. Studies'!$A$5:$BV$672,33))</f>
        <v>Fail</v>
      </c>
    </row>
    <row r="12" spans="1:10" s="7" customFormat="1" ht="21.75" customHeight="1" x14ac:dyDescent="0.25">
      <c r="A12" s="141"/>
      <c r="B12" s="167"/>
      <c r="C12" s="27" t="s">
        <v>81</v>
      </c>
      <c r="D12" s="28">
        <f>IF(ISBLANK($D$7),"",VLOOKUP($D$7,'B. Studies'!$A$5:$BV$672,4))</f>
        <v>19</v>
      </c>
      <c r="E12" s="142"/>
      <c r="F12" s="129"/>
      <c r="G12" s="129"/>
      <c r="H12" s="164"/>
      <c r="I12" s="165"/>
      <c r="J12" s="166"/>
    </row>
    <row r="13" spans="1:10" s="7" customFormat="1" ht="21.75" customHeight="1" x14ac:dyDescent="0.25">
      <c r="A13" s="121" t="s">
        <v>65</v>
      </c>
      <c r="B13" s="167">
        <v>100</v>
      </c>
      <c r="C13" s="168" t="s">
        <v>33</v>
      </c>
      <c r="D13" s="142">
        <f>IF(ISBLANK($D$7),"",VLOOKUP($D$7,'B. Studies'!$A$5:$BV$672,7))</f>
        <v>35</v>
      </c>
      <c r="E13" s="142">
        <f>IF(ISBLANK($D$7),"",VLOOKUP($D$7,'B. Studies'!$A$5:$BV$672,7))</f>
        <v>35</v>
      </c>
      <c r="F13" s="129">
        <f>IF(ISBLANK($D$7),"",VLOOKUP($D$7,'B. Studies'!$A$5:$BV$672,8))</f>
        <v>1</v>
      </c>
      <c r="G13" s="129" t="str">
        <f>IF(ISBLANK($D$7),"",VLOOKUP($D$7,'B. Studies'!$A$5:$BV$672,36))</f>
        <v>D</v>
      </c>
      <c r="H13" s="164"/>
      <c r="I13" s="165"/>
      <c r="J13" s="166"/>
    </row>
    <row r="14" spans="1:10" s="7" customFormat="1" ht="21.75" customHeight="1" x14ac:dyDescent="0.25">
      <c r="A14" s="141"/>
      <c r="B14" s="167"/>
      <c r="C14" s="169"/>
      <c r="D14" s="142"/>
      <c r="E14" s="142"/>
      <c r="F14" s="129"/>
      <c r="G14" s="129"/>
      <c r="H14" s="164"/>
      <c r="I14" s="165"/>
      <c r="J14" s="166"/>
    </row>
    <row r="15" spans="1:10" s="7" customFormat="1" ht="21.75" customHeight="1" x14ac:dyDescent="0.25">
      <c r="A15" s="121" t="s">
        <v>66</v>
      </c>
      <c r="B15" s="124">
        <v>75</v>
      </c>
      <c r="C15" s="51" t="s">
        <v>80</v>
      </c>
      <c r="D15" s="28">
        <f>IF(ISBLANK($D$7),"",VLOOKUP($D$7,'B. Studies'!$A$5:$BV$672,9))</f>
        <v>24</v>
      </c>
      <c r="E15" s="171">
        <f>IF(ISBLANK($D$7),"",VLOOKUP($D$7,'B. Studies'!$A$5:$BV$672,11))</f>
        <v>42</v>
      </c>
      <c r="F15" s="119">
        <f>IF(ISBLANK($D$7),"",VLOOKUP($D$7,'B. Studies'!$A$5:$BV$672,12))</f>
        <v>3</v>
      </c>
      <c r="G15" s="119" t="str">
        <f>IF(ISBLANK($D$7),"",VLOOKUP($D$7,'B. Studies'!$A$5:$BV$672,37))</f>
        <v>B</v>
      </c>
      <c r="H15" s="164"/>
      <c r="I15" s="165"/>
      <c r="J15" s="166"/>
    </row>
    <row r="16" spans="1:10" s="7" customFormat="1" ht="21.75" customHeight="1" x14ac:dyDescent="0.25">
      <c r="A16" s="122"/>
      <c r="B16" s="125"/>
      <c r="C16" s="51" t="s">
        <v>81</v>
      </c>
      <c r="D16" s="28">
        <f>IF(ISBLANK($D$7),"",VLOOKUP($D$7,'B. Studies'!$A$5:$BV$672,10))</f>
        <v>18</v>
      </c>
      <c r="E16" s="172"/>
      <c r="F16" s="120"/>
      <c r="G16" s="120"/>
      <c r="H16" s="164"/>
      <c r="I16" s="165"/>
      <c r="J16" s="166"/>
    </row>
    <row r="17" spans="1:10" s="7" customFormat="1" ht="21.75" customHeight="1" x14ac:dyDescent="0.25">
      <c r="A17" s="160" t="s">
        <v>74</v>
      </c>
      <c r="B17" s="167">
        <v>100</v>
      </c>
      <c r="C17" s="51" t="s">
        <v>80</v>
      </c>
      <c r="D17" s="8">
        <f>IF(ISBLANK($D$7),"",VLOOKUP($D$7,'B. Studies'!$A$5:$BV$672,13))</f>
        <v>14</v>
      </c>
      <c r="E17" s="129">
        <f>IF(ISBLANK($D$7),"",VLOOKUP($D$7,'B. Studies'!$A$5:$BV$672,15))</f>
        <v>0</v>
      </c>
      <c r="F17" s="129">
        <f>IF(ISBLANK($D$7),"",VLOOKUP($D$7,'B. Studies'!$A$5:$BV$672,16))</f>
        <v>0</v>
      </c>
      <c r="G17" s="129" t="str">
        <f>IF(ISBLANK($D$7),"",VLOOKUP($D$7,'B. Studies'!$A$5:$BV$672,38))</f>
        <v>F</v>
      </c>
      <c r="H17" s="164"/>
      <c r="I17" s="165"/>
      <c r="J17" s="166"/>
    </row>
    <row r="18" spans="1:10" s="7" customFormat="1" ht="21.75" customHeight="1" x14ac:dyDescent="0.25">
      <c r="A18" s="161"/>
      <c r="B18" s="167"/>
      <c r="C18" s="51" t="s">
        <v>81</v>
      </c>
      <c r="D18" s="8">
        <f>IF(ISBLANK($D$7),"",VLOOKUP($D$7,'B. Studies'!$A$5:$BV$672,14))</f>
        <v>15</v>
      </c>
      <c r="E18" s="129"/>
      <c r="F18" s="129"/>
      <c r="G18" s="129"/>
      <c r="H18" s="164"/>
      <c r="I18" s="165"/>
      <c r="J18" s="166"/>
    </row>
    <row r="19" spans="1:10" s="7" customFormat="1" ht="21.75" customHeight="1" x14ac:dyDescent="0.25">
      <c r="A19" s="160" t="s">
        <v>75</v>
      </c>
      <c r="B19" s="167">
        <v>100</v>
      </c>
      <c r="C19" s="51" t="s">
        <v>80</v>
      </c>
      <c r="D19" s="8">
        <f>IF(ISBLANK($D$7),"",VLOOKUP($D$7,'B. Studies'!$A$5:$BV$672,17))</f>
        <v>21</v>
      </c>
      <c r="E19" s="129">
        <f>IF(ISBLANK($D$7),"",VLOOKUP($D$7,'B. Studies'!$A$5:$BV$672,19))</f>
        <v>37</v>
      </c>
      <c r="F19" s="129">
        <f>IF(ISBLANK($D$7),"",VLOOKUP($D$7,'B. Studies'!$A$5:$BV$672,20))</f>
        <v>1</v>
      </c>
      <c r="G19" s="129" t="str">
        <f>IF(ISBLANK($D$7),"",VLOOKUP($D$7,'B. Studies'!$A$5:$BV$672,39))</f>
        <v>D</v>
      </c>
      <c r="H19" s="164"/>
      <c r="I19" s="165"/>
      <c r="J19" s="166"/>
    </row>
    <row r="20" spans="1:10" s="7" customFormat="1" ht="21.75" customHeight="1" x14ac:dyDescent="0.25">
      <c r="A20" s="161"/>
      <c r="B20" s="167"/>
      <c r="C20" s="51" t="s">
        <v>81</v>
      </c>
      <c r="D20" s="8">
        <f>IF(ISBLANK($D$7),"",VLOOKUP($D$7,'B. Studies'!$A$5:$BV$672,18))</f>
        <v>16</v>
      </c>
      <c r="E20" s="129"/>
      <c r="F20" s="129"/>
      <c r="G20" s="129"/>
      <c r="H20" s="164"/>
      <c r="I20" s="165"/>
      <c r="J20" s="166"/>
    </row>
    <row r="21" spans="1:10" s="7" customFormat="1" ht="21.75" customHeight="1" x14ac:dyDescent="0.25">
      <c r="A21" s="121" t="s">
        <v>76</v>
      </c>
      <c r="B21" s="124">
        <v>100</v>
      </c>
      <c r="C21" s="51" t="s">
        <v>80</v>
      </c>
      <c r="D21" s="8">
        <f>IF(ISBLANK($D$7),"",VLOOKUP($D$7,'B. Studies'!$A$5:$BV$672,21))</f>
        <v>24</v>
      </c>
      <c r="E21" s="129">
        <f>IF(ISBLANK($D$7),"",VLOOKUP($D$7,'B. Studies'!$A$5:$BV$672,23))</f>
        <v>46</v>
      </c>
      <c r="F21" s="129">
        <f>IF(ISBLANK($D$7),"",VLOOKUP($D$7,'B. Studies'!$A$5:$BV$672,24))</f>
        <v>2</v>
      </c>
      <c r="G21" s="129" t="str">
        <f>IF(ISBLANK($D$7),"",VLOOKUP($D$7,'B. Studies'!$A$5:$BV$672,40))</f>
        <v>C</v>
      </c>
      <c r="H21" s="164"/>
      <c r="I21" s="165"/>
      <c r="J21" s="166"/>
    </row>
    <row r="22" spans="1:10" s="7" customFormat="1" ht="21.75" customHeight="1" x14ac:dyDescent="0.25">
      <c r="A22" s="170"/>
      <c r="B22" s="126"/>
      <c r="C22" s="51" t="s">
        <v>81</v>
      </c>
      <c r="D22" s="8">
        <f>IF(ISBLANK($D$7),"",VLOOKUP($D$7,'B. Studies'!$A$5:$BV$672,22))</f>
        <v>22</v>
      </c>
      <c r="E22" s="129"/>
      <c r="F22" s="129"/>
      <c r="G22" s="129"/>
      <c r="H22" s="164"/>
      <c r="I22" s="165"/>
      <c r="J22" s="166"/>
    </row>
    <row r="23" spans="1:10" s="7" customFormat="1" ht="21.75" customHeight="1" x14ac:dyDescent="0.25">
      <c r="A23" s="160" t="s">
        <v>67</v>
      </c>
      <c r="B23" s="167">
        <v>100</v>
      </c>
      <c r="C23" s="51" t="s">
        <v>80</v>
      </c>
      <c r="D23" s="8">
        <f>IF(ISBLANK($D$7),"",VLOOKUP($D$7,'B. Studies'!$A$5:$BV$672,25))</f>
        <v>24</v>
      </c>
      <c r="E23" s="129">
        <f>IF(ISBLANK($D$7),"",VLOOKUP($D$7,'B. Studies'!$A$5:$BV$672,27))</f>
        <v>42</v>
      </c>
      <c r="F23" s="129">
        <f>IF(ISBLANK($D$7),"",VLOOKUP($D$7,'B. Studies'!$A$5:$BV$672,28))</f>
        <v>2</v>
      </c>
      <c r="G23" s="129" t="str">
        <f>IF(ISBLANK($D$7),"",VLOOKUP($D$7,'B. Studies'!$A$5:$BV$672,41))</f>
        <v>C</v>
      </c>
      <c r="H23" s="164"/>
      <c r="I23" s="165"/>
      <c r="J23" s="166"/>
    </row>
    <row r="24" spans="1:10" s="7" customFormat="1" ht="21.75" customHeight="1" x14ac:dyDescent="0.25">
      <c r="A24" s="161"/>
      <c r="B24" s="167"/>
      <c r="C24" s="51" t="s">
        <v>81</v>
      </c>
      <c r="D24" s="8">
        <f>IF(ISBLANK($D$7),"",VLOOKUP($D$7,'B. Studies'!$A$5:$BV$672,26))</f>
        <v>18</v>
      </c>
      <c r="E24" s="129"/>
      <c r="F24" s="129"/>
      <c r="G24" s="129"/>
      <c r="H24" s="164"/>
      <c r="I24" s="165"/>
      <c r="J24" s="166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118" t="s">
        <v>59</v>
      </c>
      <c r="B26" s="118"/>
      <c r="C26" s="118" t="str">
        <f>IF(ISBLANK($D$7),"",VLOOKUP($D$7,'B. Studies'!$A$5:$BV$672,29))</f>
        <v>Eco</v>
      </c>
      <c r="D26" s="118">
        <f>IF(ISBLANK($D$7),"",VLOOKUP($D$7,'B. Studies'!$A$5:$BV$672,22))</f>
        <v>22</v>
      </c>
      <c r="E26" s="118">
        <f>IF(ISBLANK($D$7),"",VLOOKUP($D$7,'B. Studies'!$A$5:$BV$672,30))</f>
        <v>0</v>
      </c>
      <c r="F26" s="118">
        <f>IF(ISBLANK($D$7),"",VLOOKUP($D$7,'B. Studies'!$A$5:$BV$672,22))</f>
        <v>22</v>
      </c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50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8.75" x14ac:dyDescent="0.3">
      <c r="A31" s="138" t="s">
        <v>24</v>
      </c>
      <c r="B31" s="138"/>
      <c r="C31" s="138"/>
      <c r="D31" s="2"/>
      <c r="E31" s="2"/>
      <c r="F31" s="2"/>
      <c r="G31" s="2"/>
      <c r="H31" s="9" t="s">
        <v>25</v>
      </c>
      <c r="J31" s="2"/>
    </row>
    <row r="32" spans="1:10" ht="18.75" x14ac:dyDescent="0.3">
      <c r="A32" s="2" t="s">
        <v>58</v>
      </c>
      <c r="B32" s="2"/>
      <c r="C32" s="2"/>
      <c r="D32" s="2"/>
      <c r="E32" s="2"/>
      <c r="F32" s="2"/>
      <c r="G32" s="2"/>
      <c r="H32" s="10" t="s">
        <v>50</v>
      </c>
      <c r="J32" s="2"/>
    </row>
  </sheetData>
  <sheetProtection algorithmName="SHA-512" hashValue="Xf18BPbtOWz3/VtiDWsyEGWlsce2PscOKNKQjWn2dvx0dGY1ZNzG+Mgl/77lhQcSshEVIdpyFCQ7bt7CqqMekg==" saltValue="DQMOfSoUjU1a2U/ETuW/ug==" spinCount="100000" sheet="1" objects="1" scenarios="1"/>
  <mergeCells count="50">
    <mergeCell ref="H7:I7"/>
    <mergeCell ref="H8:I8"/>
    <mergeCell ref="B2:I2"/>
    <mergeCell ref="B4:I4"/>
    <mergeCell ref="D7:E7"/>
    <mergeCell ref="B3:J3"/>
    <mergeCell ref="A11:A12"/>
    <mergeCell ref="B11:B12"/>
    <mergeCell ref="E11:E12"/>
    <mergeCell ref="F11:F12"/>
    <mergeCell ref="A17:A18"/>
    <mergeCell ref="B17:B18"/>
    <mergeCell ref="E17:E18"/>
    <mergeCell ref="F17:F18"/>
    <mergeCell ref="D13:D14"/>
    <mergeCell ref="E13:E14"/>
    <mergeCell ref="F13:F14"/>
    <mergeCell ref="A15:A16"/>
    <mergeCell ref="B15:B16"/>
    <mergeCell ref="E15:E16"/>
    <mergeCell ref="F15:F16"/>
    <mergeCell ref="A13:A14"/>
    <mergeCell ref="A19:A20"/>
    <mergeCell ref="G13:G14"/>
    <mergeCell ref="G15:G16"/>
    <mergeCell ref="A31:C31"/>
    <mergeCell ref="A21:A22"/>
    <mergeCell ref="B21:B22"/>
    <mergeCell ref="E21:E22"/>
    <mergeCell ref="A23:A24"/>
    <mergeCell ref="A26:B26"/>
    <mergeCell ref="C26:D26"/>
    <mergeCell ref="E23:E24"/>
    <mergeCell ref="B23:B24"/>
    <mergeCell ref="E26:F26"/>
    <mergeCell ref="F21:F22"/>
    <mergeCell ref="F23:F24"/>
    <mergeCell ref="J11:J24"/>
    <mergeCell ref="B19:B20"/>
    <mergeCell ref="E19:E20"/>
    <mergeCell ref="G23:G24"/>
    <mergeCell ref="F19:F20"/>
    <mergeCell ref="G19:G20"/>
    <mergeCell ref="G21:G22"/>
    <mergeCell ref="G11:G12"/>
    <mergeCell ref="H11:H24"/>
    <mergeCell ref="I11:I24"/>
    <mergeCell ref="B13:B14"/>
    <mergeCell ref="G17:G18"/>
    <mergeCell ref="C13:C14"/>
  </mergeCells>
  <pageMargins left="0.51181102362204722" right="0.51181102362204722" top="1.1417322834645669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5"/>
  <sheetViews>
    <sheetView workbookViewId="0">
      <selection activeCell="E19" sqref="E19"/>
    </sheetView>
  </sheetViews>
  <sheetFormatPr defaultRowHeight="15" x14ac:dyDescent="0.25"/>
  <sheetData>
    <row r="5" spans="1:13" x14ac:dyDescent="0.25">
      <c r="A5">
        <v>2</v>
      </c>
      <c r="B5">
        <v>1</v>
      </c>
      <c r="C5">
        <f>A5+B5</f>
        <v>3</v>
      </c>
      <c r="D5" t="str">
        <f>IF(C5&gt;3,C5,"0")</f>
        <v>0</v>
      </c>
      <c r="E5">
        <v>4</v>
      </c>
      <c r="F5">
        <v>5</v>
      </c>
      <c r="G5">
        <f>E5+F5</f>
        <v>9</v>
      </c>
      <c r="H5">
        <f>IF(G5&gt;3,G5,"0")</f>
        <v>9</v>
      </c>
      <c r="J5">
        <v>4</v>
      </c>
      <c r="K5">
        <v>1</v>
      </c>
      <c r="L5">
        <f>J5+K5</f>
        <v>5</v>
      </c>
      <c r="M5">
        <f>IF(L5&gt;3,L5,"0")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Science</vt:lpstr>
      <vt:lpstr>Humanities</vt:lpstr>
      <vt:lpstr>B. Studies</vt:lpstr>
      <vt:lpstr>Marks(Science)</vt:lpstr>
      <vt:lpstr>Marks(Humanities)</vt:lpstr>
      <vt:lpstr>Marks(B.Studies)</vt:lpstr>
      <vt:lpstr>Summary</vt:lpstr>
      <vt:lpstr>'B. Studies'!Print_Titles</vt:lpstr>
      <vt:lpstr>Humanities!Print_Titles</vt:lpstr>
      <vt:lpstr>Science!Print_Titles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2025-03-23T06:33:40Z</dcterms:modified>
</cp:coreProperties>
</file>